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N\2021-06-30 แบบฟอร์ม Cost ที่ต้องแก้ไข\05.Uploaded_2022-06-17 PACNS\"/>
    </mc:Choice>
  </mc:AlternateContent>
  <bookViews>
    <workbookView xWindow="0" yWindow="30" windowWidth="13275" windowHeight="8445" tabRatio="775"/>
  </bookViews>
  <sheets>
    <sheet name="VO-status" sheetId="25" r:id="rId1"/>
  </sheets>
  <externalReferences>
    <externalReference r:id="rId2"/>
  </externalReferences>
  <definedNames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0">#REF!</definedName>
    <definedName name="_4.0___M_E_COST_BREAKDOWN">#REF!</definedName>
    <definedName name="_4.0___M_E_COST_BREAKDOWN___0">#REF!</definedName>
    <definedName name="_a">#REF!</definedName>
    <definedName name="_a___0">#REF!</definedName>
    <definedName name="_b">#REF!</definedName>
    <definedName name="_c">#REF!</definedName>
    <definedName name="_d">#REF!</definedName>
    <definedName name="_e">#REF!</definedName>
    <definedName name="_h">#REF!</definedName>
    <definedName name="_l">#REF!</definedName>
    <definedName name="_p">#REF!</definedName>
    <definedName name="_q">#REF!</definedName>
    <definedName name="_TP2">#REF!</definedName>
    <definedName name="_w">#REF!</definedName>
    <definedName name="_z">#REF!</definedName>
    <definedName name="a">'[1]SH-A'!$C$1:$G$600</definedName>
    <definedName name="a___0">#REF!</definedName>
    <definedName name="aaaa">#REF!</definedName>
    <definedName name="aaaa___0">#REF!</definedName>
    <definedName name="b">'[1]SH-B'!$C$1:$G$482</definedName>
    <definedName name="B1.">#REF!</definedName>
    <definedName name="Beg_Bal">#REF!</definedName>
    <definedName name="BEGIN">#REF!</definedName>
    <definedName name="Button_1">"MAT_PRICE_Sheet1_List"</definedName>
    <definedName name="cc">NA()</definedName>
    <definedName name="cc___0">NA()</definedName>
    <definedName name="cc___10">NA()</definedName>
    <definedName name="cc___3">NA()</definedName>
    <definedName name="cc___4">NA()</definedName>
    <definedName name="cc___5">NA()</definedName>
    <definedName name="cc___6">NA()</definedName>
    <definedName name="cc___7">NA()</definedName>
    <definedName name="cc___8">NA()</definedName>
    <definedName name="cc___9">NA()</definedName>
    <definedName name="ccccc">NA()</definedName>
    <definedName name="ccccc___0">NA()</definedName>
    <definedName name="ccccc___10">NA()</definedName>
    <definedName name="ccccc___3">NA()</definedName>
    <definedName name="ccccc___4">NA()</definedName>
    <definedName name="ccccc___5">NA()</definedName>
    <definedName name="ccccc___6">NA()</definedName>
    <definedName name="ccccc___7">NA()</definedName>
    <definedName name="ccccc___8">NA()</definedName>
    <definedName name="ccccc___9">NA()</definedName>
    <definedName name="cost_lab">#REF!</definedName>
    <definedName name="cost_lab___0">#REF!</definedName>
    <definedName name="cost_mat">#REF!</definedName>
    <definedName name="cost_mat___0">#REF!</definedName>
    <definedName name="d">'[1]SH-D'!$C$1:$G$531</definedName>
    <definedName name="Data">#REF!</definedName>
    <definedName name="data10">#REF!</definedName>
    <definedName name="data4">#REF!</definedName>
    <definedName name="data84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e">'[1]SH-E'!$C$1:$G$600</definedName>
    <definedName name="e___0">#REF!</definedName>
    <definedName name="eec">#REF!</definedName>
    <definedName name="eec___0">#REF!</definedName>
    <definedName name="ELEMENT__Sanitary_System">#REF!</definedName>
    <definedName name="ELEMENT__Sanitary_System___0">#REF!</definedName>
    <definedName name="End_Bal">#REF!</definedName>
    <definedName name="Excel_BuiltIn_Print_Area_0">#REF!</definedName>
    <definedName name="Excel_BuiltIn_Print_Area_1___0">#REF!</definedName>
    <definedName name="Excel_BuiltIn_Print_Area_1_1">#REF!</definedName>
    <definedName name="Excel_BuiltIn_Print_Area_2_1_1_1_1_1_1">#REF!</definedName>
    <definedName name="Excel_BuiltIn_Print_Area_3_1_1">#REF!</definedName>
    <definedName name="Excel_BuiltIn_Print_Area_4_1">#REF!</definedName>
    <definedName name="Excel_BuiltIn_Print_Area_5___0">#REF!</definedName>
    <definedName name="Excel_BuiltIn_Print_Titles_0">#REF!</definedName>
    <definedName name="Excel_BuiltIn_Print_Titles_2_1_1_1">#REF!</definedName>
    <definedName name="Excel_BuiltIn_Print_Titles_3_1">#REF!</definedName>
    <definedName name="Excel_BuiltIn_Print_Titles_5___0">#REF!</definedName>
    <definedName name="Extra_Pay">#REF!</definedName>
    <definedName name="f">'[1]SH-F'!$C$1:$G$600</definedName>
    <definedName name="f___0">#REF!</definedName>
    <definedName name="FACTOR">#REF!</definedName>
    <definedName name="Formula">#REF!</definedName>
    <definedName name="Full_Print">#REF!</definedName>
    <definedName name="g">'[1]SH-G'!$C$1:$G$600</definedName>
    <definedName name="Header_Row">ROW(#REF!)</definedName>
    <definedName name="ie">#REF!</definedName>
    <definedName name="ie___0">#REF!</definedName>
    <definedName name="Int">#REF!</definedName>
    <definedName name="Interest_Rate">#REF!</definedName>
    <definedName name="KOUNT">#REF!</definedName>
    <definedName name="l">#REF!</definedName>
    <definedName name="l___0">#REF!</definedName>
    <definedName name="L_UNIT">#REF!</definedName>
    <definedName name="Last_Row">NA()</definedName>
    <definedName name="Last_Row___0">NA()</definedName>
    <definedName name="Last_Row___10">NA()</definedName>
    <definedName name="Last_Row___2">NA()</definedName>
    <definedName name="Last_Row___3">NA()</definedName>
    <definedName name="Last_Row___4">NA()</definedName>
    <definedName name="Last_Row___5">NA()</definedName>
    <definedName name="Last_Row___6">NA()</definedName>
    <definedName name="Last_Row___7">NA()</definedName>
    <definedName name="Last_Row___8">NA()</definedName>
    <definedName name="Last_Row___9">NA()</definedName>
    <definedName name="Loan_Amount">#REF!</definedName>
    <definedName name="Loan_Start">#REF!</definedName>
    <definedName name="Loan_Years">#REF!</definedName>
    <definedName name="M_UNIT">#REF!</definedName>
    <definedName name="Meinhardt__Thailand__Ltd.">#REF!</definedName>
    <definedName name="Meinhardt__Thailand__Ltd.___0">#REF!</definedName>
    <definedName name="MP">#REF!</definedName>
    <definedName name="Num_Pmt_Per_Year">#REF!</definedName>
    <definedName name="NUMBER">#REF!</definedName>
    <definedName name="Number_of_Payments" localSheetId="0">MATCH(0.01,End_Bal,-1)+1</definedName>
    <definedName name="Number_of_Payments">MATCH(0.01,End_Bal,-1)+1</definedName>
    <definedName name="Number_of_Payments___0" localSheetId="0">MATCH(0.01,End_Bal,-1)+1</definedName>
    <definedName name="Number_of_Payments___0">MATCH(0.01,End_Bal,-1)+1</definedName>
    <definedName name="Number_of_Payments___10" localSheetId="0">MATCH(0.01,End_Bal,-1)+1</definedName>
    <definedName name="Number_of_Payments___10">MATCH(0.01,End_Bal,-1)+1</definedName>
    <definedName name="Number_of_Payments___2" localSheetId="0">MATCH(0.01,End_Bal,-1)+1</definedName>
    <definedName name="Number_of_Payments___2">MATCH(0.01,End_Bal,-1)+1</definedName>
    <definedName name="Number_of_Payments___3" localSheetId="0">MATCH(0.01,End_Bal,-1)+1</definedName>
    <definedName name="Number_of_Payments___3">MATCH(0.01,End_Bal,-1)+1</definedName>
    <definedName name="Number_of_Payments___4" localSheetId="0">MATCH(0.01,End_Bal,-1)+1</definedName>
    <definedName name="Number_of_Payments___4">MATCH(0.01,End_Bal,-1)+1</definedName>
    <definedName name="Number_of_Payments___5" localSheetId="0">MATCH(0.01,End_Bal,-1)+1</definedName>
    <definedName name="Number_of_Payments___5">MATCH(0.01,End_Bal,-1)+1</definedName>
    <definedName name="Number_of_Payments___6" localSheetId="0">MATCH(0.01,End_Bal,-1)+1</definedName>
    <definedName name="Number_of_Payments___6">MATCH(0.01,End_Bal,-1)+1</definedName>
    <definedName name="Number_of_Payments___7" localSheetId="0">MATCH(0.01,End_Bal,-1)+1</definedName>
    <definedName name="Number_of_Payments___7">MATCH(0.01,End_Bal,-1)+1</definedName>
    <definedName name="Number_of_Payments___8" localSheetId="0">MATCH(0.01,End_Bal,-1)+1</definedName>
    <definedName name="Number_of_Payments___8">MATCH(0.01,End_Bal,-1)+1</definedName>
    <definedName name="Number_of_Payments___9" localSheetId="0">MATCH(0.01,End_Bal,-1)+1</definedName>
    <definedName name="Number_of_Payments___9">MATCH(0.01,End_Bal,-1)+1</definedName>
    <definedName name="PART">#REF!</definedName>
    <definedName name="Pay_Date">#REF!</definedName>
    <definedName name="Pay_Num">#REF!</definedName>
    <definedName name="Payment_Date" localSheetId="0">DATE(YEAR(Loan_Start),MONTH(Loan_Start)+'VO-status'!Number_of_Payments___8,DAY(Loan_Start))</definedName>
    <definedName name="Payment_Date">DATE(YEAR(Loan_Start),MONTH(Loan_Start)+Number_of_Payments___8,DAY(Loan_Start))</definedName>
    <definedName name="Payment_Date___0" localSheetId="0">DATE(YEAR(Loan_Start),MONTH(Loan_Start)+'VO-status'!Number_of_Payments___8,DAY(Loan_Start))</definedName>
    <definedName name="Payment_Date___0">DATE(YEAR(Loan_Start),MONTH(Loan_Start)+Number_of_Payments___8,DAY(Loan_Start))</definedName>
    <definedName name="Payment_Date___10" localSheetId="0">DATE(YEAR(Loan_Start),MONTH(Loan_Start)+'VO-status'!Number_of_Payments___8,DAY(Loan_Start))</definedName>
    <definedName name="Payment_Date___10">DATE(YEAR(Loan_Start),MONTH(Loan_Start)+Number_of_Payments___8,DAY(Loan_Start))</definedName>
    <definedName name="Payment_Date___2" localSheetId="0">DATE(YEAR(Loan_Start),MONTH(Loan_Start)+'VO-status'!Number_of_Payments___8,DAY(Loan_Start))</definedName>
    <definedName name="Payment_Date___2">DATE(YEAR(Loan_Start),MONTH(Loan_Start)+Number_of_Payments___8,DAY(Loan_Start))</definedName>
    <definedName name="Payment_Date___3" localSheetId="0">DATE(YEAR(Loan_Start),MONTH(Loan_Start)+'VO-status'!Number_of_Payments___8,DAY(Loan_Start))</definedName>
    <definedName name="Payment_Date___3">DATE(YEAR(Loan_Start),MONTH(Loan_Start)+Number_of_Payments___8,DAY(Loan_Start))</definedName>
    <definedName name="Payment_Date___4" localSheetId="0">DATE(YEAR(Loan_Start),MONTH(Loan_Start)+'VO-status'!Number_of_Payments___8,DAY(Loan_Start))</definedName>
    <definedName name="Payment_Date___4">DATE(YEAR(Loan_Start),MONTH(Loan_Start)+Number_of_Payments___8,DAY(Loan_Start))</definedName>
    <definedName name="Payment_Date___5" localSheetId="0">DATE(YEAR(Loan_Start),MONTH(Loan_Start)+'VO-status'!Number_of_Payments___8,DAY(Loan_Start))</definedName>
    <definedName name="Payment_Date___5">DATE(YEAR(Loan_Start),MONTH(Loan_Start)+Number_of_Payments___8,DAY(Loan_Start))</definedName>
    <definedName name="Payment_Date___6" localSheetId="0">DATE(YEAR(Loan_Start),MONTH(Loan_Start)+'VO-status'!Number_of_Payments___8,DAY(Loan_Start))</definedName>
    <definedName name="Payment_Date___6">DATE(YEAR(Loan_Start),MONTH(Loan_Start)+Number_of_Payments___8,DAY(Loan_Start))</definedName>
    <definedName name="Payment_Date___7" localSheetId="0">DATE(YEAR(Loan_Start),MONTH(Loan_Start)+'VO-status'!Number_of_Payments___8,DAY(Loan_Start))</definedName>
    <definedName name="Payment_Date___7">DATE(YEAR(Loan_Start),MONTH(Loan_Start)+Number_of_Payments___8,DAY(Loan_Start))</definedName>
    <definedName name="Payment_Date___8" localSheetId="0">DATE(YEAR(Loan_Start),MONTH(Loan_Start)+'VO-status'!Number_of_Payments___8,DAY(Loan_Start))</definedName>
    <definedName name="Payment_Date___8">DATE(YEAR(Loan_Start),MONTH(Loan_Start)+Number_of_Payments___8,DAY(Loan_Start))</definedName>
    <definedName name="Payment_Date___9" localSheetId="0">DATE(YEAR(Loan_Start),MONTH(Loan_Start)+'VO-status'!Number_of_Payments___8,DAY(Loan_Start))</definedName>
    <definedName name="Payment_Date___9">DATE(YEAR(Loan_Start),MONTH(Loan_Start)+Number_of_Payments___8,DAY(Loan_Start))</definedName>
    <definedName name="Princ">#REF!</definedName>
    <definedName name="PRINT">#REF!</definedName>
    <definedName name="_xlnm.Print_Area" localSheetId="0">'VO-status'!$A$1:$Q$61</definedName>
    <definedName name="PRINT_AREA_MI">#REF!</definedName>
    <definedName name="Print_Area_Reset" localSheetId="0">OFFSET(Full_Print,0,0,Last_Row)</definedName>
    <definedName name="Print_Area_Reset">OFFSET(Full_Print,0,0,Last_Row)</definedName>
    <definedName name="Print_Area_Reset___0" localSheetId="0">OFFSET(Full_Print,0,0,Last_Row___0)</definedName>
    <definedName name="Print_Area_Reset___0">OFFSET(Full_Print,0,0,Last_Row___0)</definedName>
    <definedName name="Print_Area_Reset___10" localSheetId="0">OFFSET(Full_Print,0,0,Last_Row___10)</definedName>
    <definedName name="Print_Area_Reset___10">OFFSET(Full_Print,0,0,Last_Row___10)</definedName>
    <definedName name="Print_Area_Reset___2" localSheetId="0">OFFSET(Full_Print,0,0,Last_Row___2)</definedName>
    <definedName name="Print_Area_Reset___2">OFFSET(Full_Print,0,0,Last_Row___2)</definedName>
    <definedName name="Print_Area_Reset___3" localSheetId="0">OFFSET(Full_Print,0,0,Last_Row___3)</definedName>
    <definedName name="Print_Area_Reset___3">OFFSET(Full_Print,0,0,Last_Row___3)</definedName>
    <definedName name="Print_Area_Reset___4" localSheetId="0">OFFSET(Full_Print,0,0,Last_Row___4)</definedName>
    <definedName name="Print_Area_Reset___4">OFFSET(Full_Print,0,0,Last_Row___4)</definedName>
    <definedName name="Print_Area_Reset___5" localSheetId="0">OFFSET(Full_Print,0,0,Last_Row___5)</definedName>
    <definedName name="Print_Area_Reset___5">OFFSET(Full_Print,0,0,Last_Row___5)</definedName>
    <definedName name="Print_Area_Reset___6" localSheetId="0">OFFSET(Full_Print,0,0,Last_Row___6)</definedName>
    <definedName name="Print_Area_Reset___6">OFFSET(Full_Print,0,0,Last_Row___6)</definedName>
    <definedName name="Print_Area_Reset___7" localSheetId="0">OFFSET(Full_Print,0,0,Last_Row___7)</definedName>
    <definedName name="Print_Area_Reset___7">OFFSET(Full_Print,0,0,Last_Row___7)</definedName>
    <definedName name="Print_Area_Reset___8" localSheetId="0">OFFSET(Full_Print,0,0,Last_Row___8)</definedName>
    <definedName name="Print_Area_Reset___8">OFFSET(Full_Print,0,0,Last_Row___8)</definedName>
    <definedName name="Print_Area_Reset___9" localSheetId="0">OFFSET(Full_Print,0,0,Last_Row___9)</definedName>
    <definedName name="Print_Area_Reset___9">OFFSET(Full_Print,0,0,Last_Row___9)</definedName>
    <definedName name="PRINT_TITLES_MI">#REF!</definedName>
    <definedName name="PROJECT_NAME____Capsugel_Relocation_Project">#REF!</definedName>
    <definedName name="PROJECT_NAME____Capsugel_Relocation_Project___0">#REF!</definedName>
    <definedName name="q_ty">#REF!</definedName>
    <definedName name="qty">#REF!</definedName>
    <definedName name="qty___0">#REF!</definedName>
    <definedName name="R_UNIT">#REF!</definedName>
    <definedName name="RNAME">#REF!</definedName>
    <definedName name="ROUND">#REF!</definedName>
    <definedName name="s">#REF!</definedName>
    <definedName name="s___0">#REF!</definedName>
    <definedName name="SAVE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s">NA()</definedName>
    <definedName name="ss___0">NA()</definedName>
    <definedName name="ss___10">NA()</definedName>
    <definedName name="ss___2">NA()</definedName>
    <definedName name="ss___3">NA()</definedName>
    <definedName name="ss___4">NA()</definedName>
    <definedName name="ss___5">NA()</definedName>
    <definedName name="ss___6">NA()</definedName>
    <definedName name="ss___7">NA()</definedName>
    <definedName name="ss___8">NA()</definedName>
    <definedName name="ss___9">NA()</definedName>
    <definedName name="START2">#REF!</definedName>
    <definedName name="T.">#REF!</definedName>
    <definedName name="TOTAL">#REF!</definedName>
    <definedName name="Total_Interest">#REF!</definedName>
    <definedName name="total_lab">#REF!</definedName>
    <definedName name="total_mat">#REF!</definedName>
    <definedName name="Total_Pay">#REF!</definedName>
    <definedName name="Total_Payment">NA()</definedName>
    <definedName name="Total_Payment___0">NA()</definedName>
    <definedName name="Total_Payment___10">NA()</definedName>
    <definedName name="Total_Payment___2">NA()</definedName>
    <definedName name="Total_Payment___3">NA()</definedName>
    <definedName name="Total_Payment___4">NA()</definedName>
    <definedName name="Total_Payment___5">NA()</definedName>
    <definedName name="Total_Payment___6">NA()</definedName>
    <definedName name="Total_Payment___7">NA()</definedName>
    <definedName name="Total_Payment___8">NA()</definedName>
    <definedName name="Total_Payment___9">NA()</definedName>
    <definedName name="Total3">#REF!</definedName>
    <definedName name="U_lab">#REF!</definedName>
    <definedName name="U_mat">#REF!</definedName>
    <definedName name="unit_lab">#REF!</definedName>
    <definedName name="unit_lab___0">#REF!</definedName>
    <definedName name="unit_mat">#REF!</definedName>
    <definedName name="unit_mat___0">#REF!</definedName>
    <definedName name="unit_total">#REF!</definedName>
    <definedName name="unit_total___0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lues_Entered___0" localSheetId="0">IF(Loan_Amount*Interest_Rate*Loan_Years*Loan_Start&gt;0,1,0)</definedName>
    <definedName name="Values_Entered___0">IF(Loan_Amount*Interest_Rate*Loan_Years*Loan_Start&gt;0,1,0)</definedName>
    <definedName name="Values_Entered___10" localSheetId="0">IF(Loan_Amount*Interest_Rate*Loan_Years*Loan_Start&gt;0,1,0)</definedName>
    <definedName name="Values_Entered___10">IF(Loan_Amount*Interest_Rate*Loan_Years*Loan_Start&gt;0,1,0)</definedName>
    <definedName name="Values_Entered___2" localSheetId="0">IF(Loan_Amount*Interest_Rate*Loan_Years*Loan_Start&gt;0,1,0)</definedName>
    <definedName name="Values_Entered___2">IF(Loan_Amount*Interest_Rate*Loan_Years*Loan_Start&gt;0,1,0)</definedName>
    <definedName name="Values_Entered___3" localSheetId="0">IF(Loan_Amount*Interest_Rate*Loan_Years*Loan_Start&gt;0,1,0)</definedName>
    <definedName name="Values_Entered___3">IF(Loan_Amount*Interest_Rate*Loan_Years*Loan_Start&gt;0,1,0)</definedName>
    <definedName name="Values_Entered___4" localSheetId="0">IF(Loan_Amount*Interest_Rate*Loan_Years*Loan_Start&gt;0,1,0)</definedName>
    <definedName name="Values_Entered___4">IF(Loan_Amount*Interest_Rate*Loan_Years*Loan_Start&gt;0,1,0)</definedName>
    <definedName name="Values_Entered___5" localSheetId="0">IF(Loan_Amount*Interest_Rate*Loan_Years*Loan_Start&gt;0,1,0)</definedName>
    <definedName name="Values_Entered___5">IF(Loan_Amount*Interest_Rate*Loan_Years*Loan_Start&gt;0,1,0)</definedName>
    <definedName name="Values_Entered___6" localSheetId="0">IF(Loan_Amount*Interest_Rate*Loan_Years*Loan_Start&gt;0,1,0)</definedName>
    <definedName name="Values_Entered___6">IF(Loan_Amount*Interest_Rate*Loan_Years*Loan_Start&gt;0,1,0)</definedName>
    <definedName name="Values_Entered___7" localSheetId="0">IF(Loan_Amount*Interest_Rate*Loan_Years*Loan_Start&gt;0,1,0)</definedName>
    <definedName name="Values_Entered___7">IF(Loan_Amount*Interest_Rate*Loan_Years*Loan_Start&gt;0,1,0)</definedName>
    <definedName name="Values_Entered___8" localSheetId="0">IF(Loan_Amount*Interest_Rate*Loan_Years*Loan_Start&gt;0,1,0)</definedName>
    <definedName name="Values_Entered___8">IF(Loan_Amount*Interest_Rate*Loan_Years*Loan_Start&gt;0,1,0)</definedName>
    <definedName name="Values_Entered___9" localSheetId="0">IF(Loan_Amount*Interest_Rate*Loan_Years*Loan_Start&gt;0,1,0)</definedName>
    <definedName name="Values_Entered___9">IF(Loan_Amount*Interest_Rate*Loan_Years*Loan_Start&gt;0,1,0)</definedName>
    <definedName name="z">'[1]SH-C'!$C$1:$G$600</definedName>
    <definedName name="ฟ1">#REF!</definedName>
  </definedNames>
  <calcPr calcId="152511"/>
</workbook>
</file>

<file path=xl/calcChain.xml><?xml version="1.0" encoding="utf-8"?>
<calcChain xmlns="http://schemas.openxmlformats.org/spreadsheetml/2006/main">
  <c r="A42" i="25" l="1"/>
  <c r="A43" i="25"/>
  <c r="A44" i="25"/>
  <c r="A45" i="25"/>
  <c r="A46" i="25"/>
  <c r="A35" i="25"/>
  <c r="A36" i="25"/>
  <c r="A37" i="25"/>
  <c r="A38" i="25"/>
  <c r="A39" i="25"/>
  <c r="A28" i="25"/>
  <c r="A29" i="25"/>
  <c r="A30" i="25"/>
  <c r="A31" i="25"/>
  <c r="A32" i="25"/>
  <c r="A21" i="25"/>
  <c r="A22" i="25"/>
  <c r="A23" i="25"/>
  <c r="A24" i="25"/>
  <c r="A25" i="25"/>
  <c r="A14" i="25"/>
  <c r="A15" i="25"/>
  <c r="A16" i="25"/>
  <c r="A17" i="25"/>
  <c r="A18" i="25"/>
  <c r="J58" i="25"/>
  <c r="J57" i="25"/>
  <c r="J56" i="25"/>
  <c r="J55" i="25"/>
  <c r="J54" i="25"/>
  <c r="J59" i="25"/>
  <c r="O47" i="25"/>
  <c r="N47" i="25"/>
  <c r="K47" i="25"/>
  <c r="H58" i="25"/>
  <c r="O40" i="25"/>
  <c r="N40" i="25"/>
  <c r="K40" i="25"/>
  <c r="H57" i="25"/>
  <c r="O33" i="25"/>
  <c r="K33" i="25"/>
  <c r="H56" i="25"/>
  <c r="O26" i="25"/>
  <c r="N26" i="25"/>
  <c r="K26" i="25"/>
  <c r="H55" i="25"/>
  <c r="O19" i="25"/>
  <c r="N19" i="25"/>
  <c r="K19" i="25"/>
  <c r="H54" i="25"/>
  <c r="H59" i="25"/>
  <c r="K48" i="25"/>
  <c r="K50" i="25"/>
  <c r="P48" i="25"/>
</calcChain>
</file>

<file path=xl/comments1.xml><?xml version="1.0" encoding="utf-8"?>
<comments xmlns="http://schemas.openxmlformats.org/spreadsheetml/2006/main">
  <authors>
    <author>superman</author>
  </authors>
  <commentList>
    <comment ref="L12" authorId="0" shapeId="0">
      <text>
        <r>
          <rPr>
            <sz val="8"/>
            <color indexed="81"/>
            <rFont val="Times New Roman"/>
            <family val="1"/>
          </rPr>
          <t>TYPE:
อนุมัติ
เจ้าของโครงการตรวจสอบ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imes New Roman"/>
            <family val="1"/>
          </rPr>
          <t xml:space="preserve">PAC ตรวจสอบ
ส่งคืนแก้ไข/ผู้รับเหมายังไม่ส่ง
ยกเลิก
</t>
        </r>
      </text>
    </comment>
  </commentList>
</comments>
</file>

<file path=xl/sharedStrings.xml><?xml version="1.0" encoding="utf-8"?>
<sst xmlns="http://schemas.openxmlformats.org/spreadsheetml/2006/main" count="49" uniqueCount="40">
  <si>
    <t>S.I./RFA./RFI./RFC. No.</t>
  </si>
  <si>
    <t>สรุปมูลค่างานตามสัญญาเดิม + งานเพิ่ม-ลดที่อนุมัติ</t>
  </si>
  <si>
    <t>%</t>
  </si>
  <si>
    <t>รวมภาษีมูลค่าเพิ่ม 7%</t>
  </si>
  <si>
    <t>ผู้รับเหมา :</t>
  </si>
  <si>
    <t>ลำดับ</t>
  </si>
  <si>
    <t>อ้างอิง</t>
  </si>
  <si>
    <t>วันที่</t>
  </si>
  <si>
    <t>รายการ</t>
  </si>
  <si>
    <t>ผู้รับเหมาส่ง</t>
  </si>
  <si>
    <t>มูลค่า</t>
  </si>
  <si>
    <t>PAC</t>
  </si>
  <si>
    <t>ตรวจสอบ</t>
  </si>
  <si>
    <t>อนุมัติโดย</t>
  </si>
  <si>
    <t>PAC &amp; ผู้รับเหมา</t>
  </si>
  <si>
    <t>เจ้าของโครงการ</t>
  </si>
  <si>
    <t>สถานะ</t>
  </si>
  <si>
    <t>เบิกจ่าย</t>
  </si>
  <si>
    <t>หมายเหตุ</t>
  </si>
  <si>
    <t>สรุปมูลค่า (รวมภาษีมูลค่าเพิ่ม 7%)</t>
  </si>
  <si>
    <t xml:space="preserve">เจ้าของ :  </t>
  </si>
  <si>
    <t>ตารางสรุปประมาณการค่างานเปลี่ยนแปลง</t>
  </si>
  <si>
    <t>ส่วนที่ 1 ; อนุมัติ</t>
  </si>
  <si>
    <t>ส่วนที่ 2 ; เจ้าของโครงการตรวจสอบ</t>
  </si>
  <si>
    <t>ส่วนที่ 3 ; PAC ตรวจสอบ</t>
  </si>
  <si>
    <t>ส่วนที่ 5 ; ยกเลิก</t>
  </si>
  <si>
    <t>ส่วนที่ 4 ; ส่งคืนแก้ไข / ผู้รับเหมายังไม่ส่ง</t>
  </si>
  <si>
    <t>มูลค่า (รวมภาษีมูลค่าเพิ่ม 7%)</t>
  </si>
  <si>
    <t>จำนวนของ VO.</t>
  </si>
  <si>
    <t>ตารางสรุปประมาณการมูลค่างานเปลี่ยนแปลง</t>
  </si>
  <si>
    <t>สถานะการทำงาน</t>
  </si>
  <si>
    <t>รวม</t>
  </si>
  <si>
    <t>เอกสารเลขที่ (RFV No.)</t>
  </si>
  <si>
    <t>(Certification of VO No.)</t>
  </si>
  <si>
    <t>ใบรับรองงานเปลี่ยนแปลง เลขที่</t>
  </si>
  <si>
    <t xml:space="preserve">สิ่งที่ส่งมาด้วย 1. </t>
  </si>
  <si>
    <t>โครงการ : …………………………………………………….</t>
  </si>
  <si>
    <t>มูลค่าตามสัญญา : (บาท)</t>
  </si>
  <si>
    <t>ชื่องาน     :</t>
  </si>
  <si>
    <t>วันที่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</si>
</sst>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(* #,##0.00_);_(* \(#,##0.00\);_(* &quot;-&quot;??_);_(@_)"/>
    <numFmt numFmtId="187" formatCode="_-* #,##0.00_-;\-* #,##0.00_-;_-* &quot;-&quot;??_-;_-@_-"/>
    <numFmt numFmtId="188" formatCode="_(\ #,##0.00_);[Red]_(\ \(#,##0.00\);_(\ &quot;-&quot;_);_(@_)"/>
    <numFmt numFmtId="189" formatCode="\$#,##0\ ;\(\$#,##0\)"/>
    <numFmt numFmtId="190" formatCode="0.00_)"/>
    <numFmt numFmtId="191" formatCode="[$-1010409]d\ mmm\ yy;@"/>
    <numFmt numFmtId="192" formatCode="0_)"/>
    <numFmt numFmtId="193" formatCode="#,##0.00&quot; $&quot;;\-#,##0.00&quot; $&quot;"/>
    <numFmt numFmtId="194" formatCode="#,##0.00&quot; $&quot;;[Red]\-#,##0.00&quot; $&quot;"/>
    <numFmt numFmtId="195" formatCode="d\.m\.yy"/>
    <numFmt numFmtId="196" formatCode="d\.mmm\.yy"/>
    <numFmt numFmtId="197" formatCode="d\.mmm"/>
    <numFmt numFmtId="198" formatCode="mmm\.yy"/>
    <numFmt numFmtId="199" formatCode="mm/dd/yyyy"/>
    <numFmt numFmtId="200" formatCode="&quot;ฃค&quot;#,##0;&quot;ฃค-&quot;#,##0"/>
    <numFmt numFmtId="201" formatCode="_-* #,##0.00_-;\-* #,##0.00_-;_-* \-??_-;_-@_-"/>
    <numFmt numFmtId="202" formatCode="_-* #,##0_-;\-* #,##0_-;_-* \-_-;_-@_-"/>
    <numFmt numFmtId="203" formatCode="0&quot;  &quot;"/>
    <numFmt numFmtId="204" formatCode="d\.m\.yy\ h:mm"/>
    <numFmt numFmtId="205" formatCode="_-* #,##0.00&quot; F&quot;_-;\-* #,##0.00&quot; F&quot;_-;_-* \-??&quot; F&quot;_-;_-@_-"/>
    <numFmt numFmtId="206" formatCode="0.00&quot;  &quot;"/>
    <numFmt numFmtId="207" formatCode="&quot;\&quot;#,##0;[Red]&quot;\&quot;\-#,##0"/>
    <numFmt numFmtId="208" formatCode="_ * #,##0.00_ ;_ * \-#,##0.00_ ;_ * &quot;-&quot;??_ ;_ @_ "/>
    <numFmt numFmtId="209" formatCode="_ * #,##0_ ;_ * \-#,##0_ ;_ * &quot;-&quot;_ ;_ @_ "/>
    <numFmt numFmtId="210" formatCode="&quot;฿&quot;\t#,##0_);\(&quot;฿&quot;\t#,##0\)"/>
    <numFmt numFmtId="211" formatCode="\t0.00E+00"/>
    <numFmt numFmtId="212" formatCode="#,##0.0_);\(#,##0.0\)"/>
    <numFmt numFmtId="213" formatCode="\ว\ว\/\ด\ด\/\ป\ป"/>
    <numFmt numFmtId="214" formatCode="0.0&quot;  &quot;"/>
    <numFmt numFmtId="215" formatCode="#,##0\ &quot;F&quot;;[Red]\-#,##0\ &quot;F&quot;"/>
    <numFmt numFmtId="216" formatCode="dd\-mmm\-yy_)"/>
    <numFmt numFmtId="217" formatCode="_(\ #,##0_);[Red]_(\ \(#,##0\);_(\ &quot;-&quot;_);_(@_)"/>
  </numFmts>
  <fonts count="5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  <family val="2"/>
      <charset val="222"/>
    </font>
    <font>
      <sz val="12"/>
      <name val="Arial"/>
      <family val="2"/>
      <charset val="222"/>
    </font>
    <font>
      <b/>
      <sz val="10"/>
      <name val="Helv"/>
      <family val="2"/>
      <charset val="222"/>
    </font>
    <font>
      <sz val="10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b/>
      <sz val="12"/>
      <name val="Helv"/>
      <family val="2"/>
      <charset val="222"/>
    </font>
    <font>
      <b/>
      <sz val="12"/>
      <name val="Arial"/>
      <family val="2"/>
      <charset val="222"/>
    </font>
    <font>
      <b/>
      <sz val="11"/>
      <name val="Helv"/>
      <family val="2"/>
      <charset val="222"/>
    </font>
    <font>
      <sz val="14"/>
      <name val="CordiaUPC"/>
      <family val="2"/>
      <charset val="222"/>
    </font>
    <font>
      <sz val="14"/>
      <name val="AngsanaUPC"/>
      <family val="1"/>
      <charset val="128"/>
    </font>
    <font>
      <sz val="14"/>
      <name val="Cordia New"/>
      <family val="2"/>
    </font>
    <font>
      <sz val="14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imes New Roman"/>
      <family val="1"/>
    </font>
    <font>
      <b/>
      <sz val="18"/>
      <name val="Angsana New"/>
      <family val="1"/>
    </font>
    <font>
      <sz val="18"/>
      <name val="Angsana New"/>
      <family val="1"/>
    </font>
    <font>
      <u val="singleAccounting"/>
      <sz val="16"/>
      <name val="Angsana New"/>
      <family val="1"/>
    </font>
    <font>
      <b/>
      <u/>
      <sz val="16"/>
      <name val="Angsana New"/>
      <family val="1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2"/>
      <name val="EucrosiaUPC"/>
      <family val="1"/>
      <charset val="222"/>
    </font>
    <font>
      <sz val="10"/>
      <name val="Arial"/>
      <family val="2"/>
    </font>
    <font>
      <sz val="10"/>
      <name val="Arial"/>
      <family val="2"/>
    </font>
    <font>
      <b/>
      <u/>
      <sz val="14"/>
      <name val="Angsana New"/>
      <family val="1"/>
    </font>
    <font>
      <b/>
      <sz val="14"/>
      <name val="Angsana New"/>
      <family val="1"/>
    </font>
    <font>
      <b/>
      <sz val="40"/>
      <name val="Angsana New"/>
      <family val="1"/>
    </font>
    <font>
      <b/>
      <sz val="20"/>
      <name val="Angsana New"/>
      <family val="1"/>
    </font>
    <font>
      <sz val="20"/>
      <name val="Angsana New"/>
      <family val="1"/>
    </font>
    <font>
      <b/>
      <sz val="30"/>
      <name val="Angsana New"/>
      <family val="1"/>
    </font>
    <font>
      <b/>
      <sz val="32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2">
    <xf numFmtId="0" fontId="0" fillId="0" borderId="0"/>
    <xf numFmtId="0" fontId="30" fillId="0" borderId="0">
      <alignment vertical="center"/>
    </xf>
    <xf numFmtId="207" fontId="31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4" fontId="32" fillId="0" borderId="0" applyFont="0" applyFill="0" applyBorder="0" applyAlignment="0" applyProtection="0"/>
    <xf numFmtId="210" fontId="33" fillId="0" borderId="0" applyFont="0" applyFill="0" applyBorder="0" applyAlignment="0" applyProtection="0"/>
    <xf numFmtId="211" fontId="33" fillId="0" borderId="0" applyFont="0" applyFill="0" applyBorder="0" applyAlignment="0" applyProtection="0"/>
    <xf numFmtId="209" fontId="3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34" fillId="0" borderId="0"/>
    <xf numFmtId="0" fontId="35" fillId="0" borderId="0"/>
    <xf numFmtId="9" fontId="3" fillId="2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2" fontId="6" fillId="0" borderId="0"/>
    <xf numFmtId="193" fontId="7" fillId="0" borderId="0" applyFill="0" applyAlignment="0"/>
    <xf numFmtId="0" fontId="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195" fontId="7" fillId="0" borderId="0" applyFill="0" applyAlignment="0"/>
    <xf numFmtId="0" fontId="36" fillId="0" borderId="0" applyFill="0" applyBorder="0" applyAlignment="0"/>
    <xf numFmtId="196" fontId="7" fillId="0" borderId="0" applyFill="0" applyAlignment="0"/>
    <xf numFmtId="0" fontId="37" fillId="0" borderId="0" applyFill="0" applyBorder="0" applyAlignment="0"/>
    <xf numFmtId="197" fontId="7" fillId="0" borderId="0" applyFill="0" applyAlignment="0"/>
    <xf numFmtId="0" fontId="37" fillId="0" borderId="0" applyFill="0" applyBorder="0" applyAlignment="0"/>
    <xf numFmtId="193" fontId="7" fillId="0" borderId="0" applyFill="0" applyAlignment="0"/>
    <xf numFmtId="213" fontId="33" fillId="0" borderId="0" applyFill="0" applyBorder="0" applyAlignment="0"/>
    <xf numFmtId="198" fontId="7" fillId="0" borderId="0" applyFill="0" applyAlignment="0"/>
    <xf numFmtId="214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0" fontId="8" fillId="0" borderId="0"/>
    <xf numFmtId="193" fontId="1" fillId="0" borderId="0" applyFill="0" applyAlignment="0" applyProtection="0"/>
    <xf numFmtId="213" fontId="33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94" fontId="1" fillId="0" borderId="0" applyFill="0" applyAlignment="0" applyProtection="0"/>
    <xf numFmtId="212" fontId="32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9" fontId="10" fillId="0" borderId="0" applyFill="0" applyAlignment="0"/>
    <xf numFmtId="14" fontId="38" fillId="0" borderId="0" applyFill="0" applyBorder="0" applyAlignment="0"/>
    <xf numFmtId="3" fontId="11" fillId="0" borderId="1" applyFill="0" applyBorder="0" applyProtection="0">
      <alignment horizontal="center" vertical="center"/>
    </xf>
    <xf numFmtId="193" fontId="7" fillId="0" borderId="0" applyFill="0" applyAlignment="0"/>
    <xf numFmtId="213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193" fontId="7" fillId="0" borderId="0" applyFill="0" applyAlignment="0"/>
    <xf numFmtId="213" fontId="33" fillId="0" borderId="0" applyFill="0" applyBorder="0" applyAlignment="0"/>
    <xf numFmtId="198" fontId="7" fillId="0" borderId="0" applyFill="0" applyAlignment="0"/>
    <xf numFmtId="214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2" fontId="3" fillId="0" borderId="0" applyFont="0" applyFill="0" applyBorder="0" applyAlignment="0" applyProtection="0"/>
    <xf numFmtId="38" fontId="2" fillId="3" borderId="0" applyNumberFormat="0" applyBorder="0" applyAlignment="0" applyProtection="0"/>
    <xf numFmtId="0" fontId="12" fillId="0" borderId="0">
      <alignment horizontal="left"/>
    </xf>
    <xf numFmtId="0" fontId="13" fillId="0" borderId="2" applyNumberFormat="0" applyAlignment="0" applyProtection="0"/>
    <xf numFmtId="0" fontId="39" fillId="0" borderId="3" applyNumberFormat="0" applyAlignment="0" applyProtection="0">
      <alignment horizontal="left" vertical="center"/>
    </xf>
    <xf numFmtId="0" fontId="13" fillId="0" borderId="4">
      <alignment horizontal="left" vertical="center"/>
    </xf>
    <xf numFmtId="0" fontId="39" fillId="0" borderId="5">
      <alignment horizontal="left" vertical="center"/>
    </xf>
    <xf numFmtId="10" fontId="2" fillId="4" borderId="6" applyNumberFormat="0" applyBorder="0" applyAlignment="0" applyProtection="0"/>
    <xf numFmtId="193" fontId="7" fillId="0" borderId="0" applyFill="0" applyAlignment="0"/>
    <xf numFmtId="213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193" fontId="7" fillId="0" borderId="0" applyFill="0" applyAlignment="0"/>
    <xf numFmtId="213" fontId="33" fillId="0" borderId="0" applyFill="0" applyBorder="0" applyAlignment="0"/>
    <xf numFmtId="198" fontId="7" fillId="0" borderId="0" applyFill="0" applyAlignment="0"/>
    <xf numFmtId="214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0" fontId="14" fillId="0" borderId="7"/>
    <xf numFmtId="37" fontId="4" fillId="0" borderId="0"/>
    <xf numFmtId="190" fontId="5" fillId="0" borderId="0"/>
    <xf numFmtId="215" fontId="36" fillId="0" borderId="0"/>
    <xf numFmtId="0" fontId="9" fillId="0" borderId="0"/>
    <xf numFmtId="0" fontId="21" fillId="0" borderId="0"/>
    <xf numFmtId="0" fontId="2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40" fillId="0" borderId="0" applyFont="0" applyFill="0" applyBorder="0" applyAlignment="0" applyProtection="0"/>
    <xf numFmtId="213" fontId="33" fillId="0" borderId="0" applyFont="0" applyFill="0" applyBorder="0" applyAlignment="0" applyProtection="0"/>
    <xf numFmtId="197" fontId="1" fillId="0" borderId="0" applyFill="0" applyAlignment="0" applyProtection="0"/>
    <xf numFmtId="0" fontId="37" fillId="0" borderId="0" applyFont="0" applyFill="0" applyBorder="0" applyAlignment="0" applyProtection="0"/>
    <xf numFmtId="200" fontId="1" fillId="0" borderId="0" applyFill="0" applyAlignment="0" applyProtection="0"/>
    <xf numFmtId="0" fontId="37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201" fontId="1" fillId="0" borderId="0" applyFill="0" applyAlignment="0" applyProtection="0"/>
    <xf numFmtId="193" fontId="7" fillId="0" borderId="0" applyFill="0" applyAlignment="0"/>
    <xf numFmtId="213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193" fontId="7" fillId="0" borderId="0" applyFill="0" applyAlignment="0"/>
    <xf numFmtId="213" fontId="33" fillId="0" borderId="0" applyFill="0" applyBorder="0" applyAlignment="0"/>
    <xf numFmtId="198" fontId="7" fillId="0" borderId="0" applyFill="0" applyAlignment="0"/>
    <xf numFmtId="214" fontId="33" fillId="0" borderId="0" applyFill="0" applyBorder="0" applyAlignment="0"/>
    <xf numFmtId="194" fontId="7" fillId="0" borderId="0" applyFill="0" applyAlignment="0"/>
    <xf numFmtId="212" fontId="32" fillId="0" borderId="0" applyFill="0" applyBorder="0" applyAlignment="0"/>
    <xf numFmtId="202" fontId="1" fillId="0" borderId="0" applyFill="0" applyAlignment="0" applyProtection="0"/>
    <xf numFmtId="203" fontId="1" fillId="0" borderId="0" applyFill="0" applyAlignment="0" applyProtection="0"/>
    <xf numFmtId="1" fontId="3" fillId="0" borderId="8" applyNumberFormat="0" applyFill="0" applyAlignment="0" applyProtection="0">
      <alignment horizontal="center" vertical="center"/>
    </xf>
    <xf numFmtId="0" fontId="14" fillId="0" borderId="0"/>
    <xf numFmtId="49" fontId="10" fillId="0" borderId="0" applyFill="0" applyAlignment="0"/>
    <xf numFmtId="49" fontId="38" fillId="0" borderId="0" applyFill="0" applyBorder="0" applyAlignment="0"/>
    <xf numFmtId="204" fontId="7" fillId="0" borderId="0" applyFill="0" applyAlignment="0"/>
    <xf numFmtId="0" fontId="37" fillId="0" borderId="0" applyFill="0" applyBorder="0" applyAlignment="0"/>
    <xf numFmtId="205" fontId="7" fillId="0" borderId="0" applyFill="0" applyAlignment="0"/>
    <xf numFmtId="0" fontId="37" fillId="0" borderId="0" applyFill="0" applyBorder="0" applyAlignment="0"/>
    <xf numFmtId="206" fontId="1" fillId="0" borderId="0" applyFill="0" applyAlignment="0" applyProtection="0"/>
    <xf numFmtId="210" fontId="33" fillId="0" borderId="0" applyFont="0" applyFill="0" applyBorder="0" applyAlignment="0" applyProtection="0"/>
    <xf numFmtId="216" fontId="3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6" fillId="0" borderId="9"/>
    <xf numFmtId="0" fontId="3" fillId="0" borderId="0"/>
    <xf numFmtId="0" fontId="41" fillId="0" borderId="0"/>
    <xf numFmtId="0" fontId="3" fillId="0" borderId="0"/>
    <xf numFmtId="0" fontId="15" fillId="0" borderId="0"/>
    <xf numFmtId="0" fontId="3" fillId="0" borderId="0"/>
  </cellStyleXfs>
  <cellXfs count="209">
    <xf numFmtId="0" fontId="0" fillId="0" borderId="0" xfId="0"/>
    <xf numFmtId="0" fontId="21" fillId="0" borderId="0" xfId="95" applyFont="1" applyBorder="1" applyAlignment="1">
      <alignment vertical="center"/>
    </xf>
    <xf numFmtId="0" fontId="21" fillId="0" borderId="0" xfId="95" applyFont="1" applyFill="1" applyBorder="1" applyAlignment="1">
      <alignment vertical="center"/>
    </xf>
    <xf numFmtId="0" fontId="21" fillId="0" borderId="0" xfId="95" applyFont="1" applyFill="1" applyAlignment="1">
      <alignment vertical="center"/>
    </xf>
    <xf numFmtId="0" fontId="20" fillId="0" borderId="0" xfId="95" applyFont="1" applyFill="1" applyBorder="1" applyAlignment="1">
      <alignment vertical="center"/>
    </xf>
    <xf numFmtId="40" fontId="20" fillId="0" borderId="0" xfId="50" applyNumberFormat="1" applyFont="1" applyFill="1" applyBorder="1" applyAlignment="1">
      <alignment horizontal="right" vertical="center"/>
    </xf>
    <xf numFmtId="40" fontId="20" fillId="0" borderId="0" xfId="50" applyNumberFormat="1" applyFont="1" applyFill="1" applyBorder="1" applyAlignment="1" applyProtection="1">
      <alignment horizontal="right" vertical="center"/>
    </xf>
    <xf numFmtId="0" fontId="21" fillId="0" borderId="0" xfId="95" applyFont="1" applyFill="1" applyBorder="1" applyAlignment="1">
      <alignment horizontal="center" vertical="center"/>
    </xf>
    <xf numFmtId="0" fontId="21" fillId="0" borderId="0" xfId="95" applyFont="1" applyBorder="1" applyAlignment="1" applyProtection="1">
      <alignment horizontal="left" vertical="center" shrinkToFit="1"/>
      <protection locked="0"/>
    </xf>
    <xf numFmtId="0" fontId="21" fillId="0" borderId="0" xfId="95" applyFont="1" applyBorder="1" applyAlignment="1">
      <alignment horizontal="center" vertical="center"/>
    </xf>
    <xf numFmtId="188" fontId="20" fillId="0" borderId="10" xfId="50" applyNumberFormat="1" applyFont="1" applyFill="1" applyBorder="1" applyAlignment="1" applyProtection="1">
      <alignment horizontal="right" vertical="center"/>
    </xf>
    <xf numFmtId="0" fontId="18" fillId="0" borderId="0" xfId="97" applyFont="1"/>
    <xf numFmtId="0" fontId="18" fillId="0" borderId="0" xfId="97" applyFont="1" applyAlignment="1">
      <alignment horizontal="center"/>
    </xf>
    <xf numFmtId="43" fontId="18" fillId="0" borderId="0" xfId="51" applyFont="1"/>
    <xf numFmtId="0" fontId="18" fillId="0" borderId="0" xfId="97" applyFont="1" applyBorder="1"/>
    <xf numFmtId="0" fontId="18" fillId="0" borderId="0" xfId="97" applyFont="1" applyAlignment="1">
      <alignment vertical="center"/>
    </xf>
    <xf numFmtId="0" fontId="27" fillId="0" borderId="0" xfId="97" applyFont="1" applyAlignment="1">
      <alignment vertical="center"/>
    </xf>
    <xf numFmtId="0" fontId="21" fillId="0" borderId="0" xfId="97" applyFont="1" applyAlignment="1">
      <alignment vertical="center"/>
    </xf>
    <xf numFmtId="43" fontId="21" fillId="0" borderId="0" xfId="97" applyNumberFormat="1" applyFont="1" applyAlignment="1">
      <alignment vertical="center"/>
    </xf>
    <xf numFmtId="0" fontId="21" fillId="0" borderId="0" xfId="97" applyFont="1" applyFill="1" applyAlignment="1">
      <alignment vertical="center"/>
    </xf>
    <xf numFmtId="0" fontId="20" fillId="0" borderId="0" xfId="97" applyFont="1" applyFill="1" applyBorder="1" applyAlignment="1">
      <alignment vertical="center"/>
    </xf>
    <xf numFmtId="40" fontId="20" fillId="0" borderId="0" xfId="51" applyNumberFormat="1" applyFont="1" applyFill="1" applyBorder="1" applyAlignment="1">
      <alignment horizontal="right" vertical="center"/>
    </xf>
    <xf numFmtId="40" fontId="20" fillId="0" borderId="0" xfId="51" applyNumberFormat="1" applyFont="1" applyFill="1" applyBorder="1" applyAlignment="1" applyProtection="1">
      <alignment horizontal="right" vertical="center"/>
    </xf>
    <xf numFmtId="0" fontId="21" fillId="0" borderId="0" xfId="97" applyFont="1" applyFill="1" applyBorder="1" applyAlignment="1">
      <alignment vertical="center"/>
    </xf>
    <xf numFmtId="0" fontId="21" fillId="0" borderId="0" xfId="97" applyFont="1" applyFill="1" applyBorder="1" applyAlignment="1">
      <alignment horizontal="center" vertical="center"/>
    </xf>
    <xf numFmtId="0" fontId="21" fillId="0" borderId="0" xfId="97" applyFont="1" applyBorder="1" applyAlignment="1" applyProtection="1">
      <alignment horizontal="left" vertical="center" shrinkToFit="1"/>
      <protection locked="0"/>
    </xf>
    <xf numFmtId="38" fontId="20" fillId="0" borderId="0" xfId="51" applyNumberFormat="1" applyFont="1" applyFill="1" applyBorder="1" applyAlignment="1">
      <alignment vertical="center"/>
    </xf>
    <xf numFmtId="0" fontId="21" fillId="0" borderId="0" xfId="97" applyFont="1" applyBorder="1" applyAlignment="1">
      <alignment vertical="center"/>
    </xf>
    <xf numFmtId="0" fontId="21" fillId="0" borderId="0" xfId="97" applyFont="1" applyBorder="1" applyAlignment="1" applyProtection="1">
      <alignment horizontal="left" vertical="center"/>
      <protection locked="0"/>
    </xf>
    <xf numFmtId="43" fontId="21" fillId="0" borderId="0" xfId="51" applyFont="1" applyBorder="1"/>
    <xf numFmtId="0" fontId="21" fillId="0" borderId="0" xfId="97" applyFont="1" applyBorder="1"/>
    <xf numFmtId="43" fontId="28" fillId="0" borderId="0" xfId="51" applyFont="1" applyBorder="1"/>
    <xf numFmtId="0" fontId="21" fillId="0" borderId="0" xfId="97" applyFont="1" applyBorder="1" applyAlignment="1">
      <alignment horizontal="center"/>
    </xf>
    <xf numFmtId="0" fontId="18" fillId="0" borderId="0" xfId="97" applyFont="1" applyBorder="1" applyAlignment="1">
      <alignment horizontal="center"/>
    </xf>
    <xf numFmtId="43" fontId="18" fillId="0" borderId="0" xfId="51" applyFont="1" applyBorder="1"/>
    <xf numFmtId="40" fontId="20" fillId="0" borderId="11" xfId="50" applyNumberFormat="1" applyFont="1" applyFill="1" applyBorder="1" applyAlignment="1">
      <alignment horizontal="right" vertical="center"/>
    </xf>
    <xf numFmtId="0" fontId="20" fillId="0" borderId="12" xfId="95" applyFont="1" applyFill="1" applyBorder="1" applyAlignment="1" applyProtection="1">
      <alignment horizontal="right" vertical="center"/>
      <protection locked="0"/>
    </xf>
    <xf numFmtId="0" fontId="20" fillId="0" borderId="13" xfId="95" applyFont="1" applyFill="1" applyBorder="1" applyAlignment="1" applyProtection="1">
      <alignment horizontal="right" vertical="center"/>
      <protection locked="0"/>
    </xf>
    <xf numFmtId="0" fontId="21" fillId="0" borderId="14" xfId="95" applyFont="1" applyBorder="1" applyAlignment="1">
      <alignment vertical="center"/>
    </xf>
    <xf numFmtId="217" fontId="20" fillId="0" borderId="15" xfId="50" applyNumberFormat="1" applyFont="1" applyFill="1" applyBorder="1" applyAlignment="1" applyProtection="1">
      <alignment horizontal="right" vertical="center"/>
    </xf>
    <xf numFmtId="0" fontId="20" fillId="0" borderId="0" xfId="97" applyFont="1" applyFill="1" applyBorder="1" applyAlignment="1">
      <alignment horizontal="right" vertical="center"/>
    </xf>
    <xf numFmtId="0" fontId="20" fillId="0" borderId="0" xfId="97" applyFont="1" applyFill="1" applyBorder="1" applyAlignment="1">
      <alignment horizontal="left" vertical="center"/>
    </xf>
    <xf numFmtId="0" fontId="20" fillId="0" borderId="0" xfId="97" applyFont="1" applyFill="1" applyBorder="1" applyAlignment="1">
      <alignment horizontal="center" vertical="center"/>
    </xf>
    <xf numFmtId="43" fontId="20" fillId="0" borderId="0" xfId="51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43" fontId="20" fillId="0" borderId="0" xfId="51" applyFont="1" applyFill="1" applyBorder="1" applyAlignment="1">
      <alignment horizontal="right" vertical="center"/>
    </xf>
    <xf numFmtId="43" fontId="20" fillId="0" borderId="0" xfId="51" applyFont="1" applyFill="1" applyBorder="1" applyAlignment="1">
      <alignment horizontal="left" vertical="center"/>
    </xf>
    <xf numFmtId="191" fontId="20" fillId="0" borderId="0" xfId="97" applyNumberFormat="1" applyFont="1" applyFill="1" applyBorder="1" applyAlignment="1" applyProtection="1">
      <alignment horizontal="left" vertical="center"/>
      <protection locked="0"/>
    </xf>
    <xf numFmtId="191" fontId="21" fillId="0" borderId="0" xfId="97" applyNumberFormat="1" applyFont="1" applyFill="1" applyBorder="1" applyAlignment="1" applyProtection="1">
      <alignment horizontal="center" vertical="center"/>
      <protection locked="0"/>
    </xf>
    <xf numFmtId="0" fontId="20" fillId="3" borderId="6" xfId="97" applyFont="1" applyFill="1" applyBorder="1" applyAlignment="1">
      <alignment horizontal="center" vertical="center"/>
    </xf>
    <xf numFmtId="0" fontId="20" fillId="3" borderId="16" xfId="97" applyFont="1" applyFill="1" applyBorder="1" applyAlignment="1">
      <alignment horizontal="center" vertical="center"/>
    </xf>
    <xf numFmtId="43" fontId="20" fillId="3" borderId="6" xfId="51" applyFont="1" applyFill="1" applyBorder="1" applyAlignment="1">
      <alignment horizontal="center" vertical="center"/>
    </xf>
    <xf numFmtId="43" fontId="20" fillId="3" borderId="16" xfId="51" applyFont="1" applyFill="1" applyBorder="1" applyAlignment="1">
      <alignment horizontal="center" vertical="center"/>
    </xf>
    <xf numFmtId="43" fontId="20" fillId="3" borderId="17" xfId="51" applyFont="1" applyFill="1" applyBorder="1" applyAlignment="1">
      <alignment horizontal="center" vertical="center"/>
    </xf>
    <xf numFmtId="188" fontId="20" fillId="0" borderId="0" xfId="51" applyNumberFormat="1" applyFont="1" applyFill="1" applyBorder="1" applyAlignment="1" applyProtection="1">
      <alignment horizontal="right" vertical="center"/>
    </xf>
    <xf numFmtId="0" fontId="27" fillId="0" borderId="0" xfId="97" applyFont="1" applyBorder="1" applyAlignment="1" applyProtection="1">
      <alignment horizontal="left" vertical="center"/>
      <protection locked="0"/>
    </xf>
    <xf numFmtId="0" fontId="20" fillId="0" borderId="0" xfId="95" applyFont="1" applyFill="1" applyBorder="1" applyAlignment="1">
      <alignment horizontal="left" vertical="center"/>
    </xf>
    <xf numFmtId="188" fontId="20" fillId="0" borderId="0" xfId="50" applyNumberFormat="1" applyFont="1" applyFill="1" applyBorder="1" applyAlignment="1" applyProtection="1">
      <alignment horizontal="right" vertical="center"/>
    </xf>
    <xf numFmtId="0" fontId="20" fillId="0" borderId="18" xfId="95" applyFont="1" applyFill="1" applyBorder="1" applyAlignment="1">
      <alignment horizontal="left" vertical="center"/>
    </xf>
    <xf numFmtId="188" fontId="20" fillId="0" borderId="11" xfId="50" applyNumberFormat="1" applyFont="1" applyFill="1" applyBorder="1" applyAlignment="1" applyProtection="1">
      <alignment horizontal="right" vertical="center"/>
    </xf>
    <xf numFmtId="0" fontId="20" fillId="0" borderId="0" xfId="95" applyFont="1" applyFill="1" applyBorder="1" applyAlignment="1">
      <alignment horizontal="center" vertical="center" textRotation="90"/>
    </xf>
    <xf numFmtId="191" fontId="20" fillId="0" borderId="0" xfId="50" applyNumberFormat="1" applyFont="1" applyFill="1" applyBorder="1" applyAlignment="1" applyProtection="1">
      <alignment horizontal="center" vertical="center"/>
      <protection locked="0"/>
    </xf>
    <xf numFmtId="191" fontId="20" fillId="0" borderId="14" xfId="50" applyNumberFormat="1" applyFont="1" applyFill="1" applyBorder="1" applyAlignment="1" applyProtection="1">
      <alignment horizontal="center" vertical="center"/>
      <protection locked="0"/>
    </xf>
    <xf numFmtId="191" fontId="21" fillId="0" borderId="0" xfId="51" applyNumberFormat="1" applyFont="1" applyFill="1" applyBorder="1" applyAlignment="1" applyProtection="1">
      <alignment horizontal="center" vertical="center"/>
      <protection locked="0"/>
    </xf>
    <xf numFmtId="188" fontId="44" fillId="0" borderId="0" xfId="50" applyNumberFormat="1" applyFont="1" applyFill="1" applyBorder="1" applyAlignment="1" applyProtection="1">
      <alignment horizontal="right" vertical="center"/>
    </xf>
    <xf numFmtId="0" fontId="18" fillId="0" borderId="19" xfId="97" applyFont="1" applyFill="1" applyBorder="1" applyAlignment="1">
      <alignment horizontal="center" vertical="center"/>
    </xf>
    <xf numFmtId="0" fontId="18" fillId="0" borderId="19" xfId="97" applyFont="1" applyFill="1" applyBorder="1" applyAlignment="1">
      <alignment horizontal="left" vertical="center" wrapText="1"/>
    </xf>
    <xf numFmtId="43" fontId="18" fillId="0" borderId="19" xfId="51" applyFont="1" applyFill="1" applyBorder="1" applyAlignment="1">
      <alignment horizontal="center" vertical="center"/>
    </xf>
    <xf numFmtId="43" fontId="18" fillId="0" borderId="20" xfId="51" applyFont="1" applyFill="1" applyBorder="1" applyAlignment="1">
      <alignment horizontal="center" vertical="center"/>
    </xf>
    <xf numFmtId="0" fontId="18" fillId="0" borderId="0" xfId="97" applyFont="1" applyFill="1" applyAlignment="1">
      <alignment vertical="center"/>
    </xf>
    <xf numFmtId="43" fontId="18" fillId="0" borderId="21" xfId="51" applyFont="1" applyFill="1" applyBorder="1" applyAlignment="1">
      <alignment horizontal="center" vertical="center"/>
    </xf>
    <xf numFmtId="0" fontId="18" fillId="0" borderId="22" xfId="97" applyFont="1" applyFill="1" applyBorder="1" applyAlignment="1">
      <alignment horizontal="left" vertical="center"/>
    </xf>
    <xf numFmtId="0" fontId="18" fillId="0" borderId="22" xfId="97" applyFont="1" applyFill="1" applyBorder="1" applyAlignment="1" applyProtection="1">
      <alignment vertical="justify"/>
      <protection locked="0"/>
    </xf>
    <xf numFmtId="191" fontId="18" fillId="0" borderId="22" xfId="51" applyNumberFormat="1" applyFont="1" applyFill="1" applyBorder="1" applyAlignment="1" applyProtection="1">
      <alignment horizontal="center" vertical="justify"/>
      <protection locked="0"/>
    </xf>
    <xf numFmtId="0" fontId="18" fillId="0" borderId="22" xfId="97" applyFont="1" applyFill="1" applyBorder="1" applyAlignment="1" applyProtection="1">
      <alignment horizontal="left" vertical="justify"/>
      <protection locked="0"/>
    </xf>
    <xf numFmtId="188" fontId="18" fillId="0" borderId="22" xfId="51" applyNumberFormat="1" applyFont="1" applyFill="1" applyBorder="1" applyAlignment="1" applyProtection="1">
      <alignment horizontal="right" vertical="justify"/>
    </xf>
    <xf numFmtId="188" fontId="18" fillId="0" borderId="23" xfId="51" applyNumberFormat="1" applyFont="1" applyFill="1" applyBorder="1" applyAlignment="1" applyProtection="1">
      <alignment horizontal="right" vertical="justify"/>
    </xf>
    <xf numFmtId="191" fontId="18" fillId="0" borderId="23" xfId="51" applyNumberFormat="1" applyFont="1" applyFill="1" applyBorder="1" applyAlignment="1" applyProtection="1">
      <alignment horizontal="center" vertical="justify"/>
    </xf>
    <xf numFmtId="10" fontId="18" fillId="0" borderId="23" xfId="109" applyNumberFormat="1" applyFont="1" applyFill="1" applyBorder="1" applyAlignment="1" applyProtection="1">
      <alignment horizontal="center" vertical="justify"/>
    </xf>
    <xf numFmtId="0" fontId="18" fillId="0" borderId="0" xfId="97" applyFont="1" applyFill="1" applyBorder="1" applyAlignment="1">
      <alignment vertical="justify"/>
    </xf>
    <xf numFmtId="0" fontId="18" fillId="0" borderId="0" xfId="97" applyFont="1" applyFill="1" applyAlignment="1">
      <alignment vertical="justify"/>
    </xf>
    <xf numFmtId="0" fontId="45" fillId="0" borderId="19" xfId="97" applyFont="1" applyFill="1" applyBorder="1" applyAlignment="1" applyProtection="1">
      <alignment horizontal="left" vertical="justify"/>
      <protection locked="0"/>
    </xf>
    <xf numFmtId="0" fontId="18" fillId="0" borderId="19" xfId="97" applyFont="1" applyFill="1" applyBorder="1" applyAlignment="1" applyProtection="1">
      <alignment vertical="justify"/>
      <protection locked="0"/>
    </xf>
    <xf numFmtId="191" fontId="18" fillId="0" borderId="19" xfId="51" applyNumberFormat="1" applyFont="1" applyFill="1" applyBorder="1" applyAlignment="1" applyProtection="1">
      <alignment horizontal="center" vertical="justify"/>
      <protection locked="0"/>
    </xf>
    <xf numFmtId="0" fontId="18" fillId="0" borderId="20" xfId="97" applyFont="1" applyFill="1" applyBorder="1" applyAlignment="1" applyProtection="1">
      <alignment vertical="justify"/>
      <protection locked="0"/>
    </xf>
    <xf numFmtId="0" fontId="18" fillId="0" borderId="19" xfId="97" applyFont="1" applyFill="1" applyBorder="1" applyAlignment="1" applyProtection="1">
      <alignment horizontal="left" vertical="justify"/>
      <protection locked="0"/>
    </xf>
    <xf numFmtId="188" fontId="45" fillId="0" borderId="19" xfId="51" applyNumberFormat="1" applyFont="1" applyFill="1" applyBorder="1" applyAlignment="1" applyProtection="1">
      <alignment horizontal="right" vertical="justify"/>
    </xf>
    <xf numFmtId="188" fontId="45" fillId="0" borderId="20" xfId="51" applyNumberFormat="1" applyFont="1" applyFill="1" applyBorder="1" applyAlignment="1" applyProtection="1">
      <alignment horizontal="right" vertical="justify"/>
    </xf>
    <xf numFmtId="40" fontId="18" fillId="0" borderId="21" xfId="51" applyNumberFormat="1" applyFont="1" applyFill="1" applyBorder="1" applyAlignment="1" applyProtection="1">
      <alignment horizontal="center" vertical="justify"/>
    </xf>
    <xf numFmtId="191" fontId="18" fillId="0" borderId="20" xfId="51" applyNumberFormat="1" applyFont="1" applyFill="1" applyBorder="1" applyAlignment="1" applyProtection="1">
      <alignment horizontal="center" vertical="justify"/>
    </xf>
    <xf numFmtId="10" fontId="18" fillId="0" borderId="20" xfId="109" applyNumberFormat="1" applyFont="1" applyFill="1" applyBorder="1" applyAlignment="1" applyProtection="1">
      <alignment horizontal="center" vertical="justify"/>
    </xf>
    <xf numFmtId="0" fontId="45" fillId="0" borderId="22" xfId="97" applyFont="1" applyFill="1" applyBorder="1" applyAlignment="1" applyProtection="1">
      <alignment horizontal="left" vertical="justify"/>
      <protection locked="0"/>
    </xf>
    <xf numFmtId="0" fontId="18" fillId="0" borderId="23" xfId="97" applyFont="1" applyFill="1" applyBorder="1" applyAlignment="1" applyProtection="1">
      <alignment vertical="justify"/>
      <protection locked="0"/>
    </xf>
    <xf numFmtId="188" fontId="45" fillId="0" borderId="22" xfId="51" applyNumberFormat="1" applyFont="1" applyFill="1" applyBorder="1" applyAlignment="1" applyProtection="1">
      <alignment horizontal="right" vertical="justify"/>
    </xf>
    <xf numFmtId="188" fontId="45" fillId="0" borderId="23" xfId="51" applyNumberFormat="1" applyFont="1" applyFill="1" applyBorder="1" applyAlignment="1" applyProtection="1">
      <alignment horizontal="right" vertical="justify"/>
    </xf>
    <xf numFmtId="40" fontId="18" fillId="0" borderId="24" xfId="51" applyNumberFormat="1" applyFont="1" applyFill="1" applyBorder="1" applyAlignment="1" applyProtection="1">
      <alignment horizontal="center" vertical="justify"/>
    </xf>
    <xf numFmtId="0" fontId="45" fillId="0" borderId="22" xfId="97" applyFont="1" applyFill="1" applyBorder="1" applyAlignment="1">
      <alignment horizontal="center" vertical="center"/>
    </xf>
    <xf numFmtId="0" fontId="45" fillId="0" borderId="23" xfId="97" applyFont="1" applyFill="1" applyBorder="1" applyAlignment="1">
      <alignment horizontal="center" vertical="center"/>
    </xf>
    <xf numFmtId="43" fontId="45" fillId="0" borderId="22" xfId="51" applyFont="1" applyFill="1" applyBorder="1" applyAlignment="1">
      <alignment horizontal="center" vertical="center"/>
    </xf>
    <xf numFmtId="43" fontId="45" fillId="0" borderId="23" xfId="51" applyFont="1" applyFill="1" applyBorder="1" applyAlignment="1">
      <alignment horizontal="center" vertical="center"/>
    </xf>
    <xf numFmtId="191" fontId="18" fillId="0" borderId="0" xfId="50" applyNumberFormat="1" applyFont="1" applyFill="1" applyBorder="1" applyAlignment="1" applyProtection="1">
      <alignment horizontal="center" vertical="center"/>
      <protection locked="0"/>
    </xf>
    <xf numFmtId="188" fontId="18" fillId="0" borderId="0" xfId="95" applyNumberFormat="1" applyFont="1" applyFill="1" applyBorder="1" applyAlignment="1">
      <alignment vertical="center"/>
    </xf>
    <xf numFmtId="0" fontId="18" fillId="0" borderId="0" xfId="95" applyFont="1" applyFill="1" applyBorder="1" applyAlignment="1">
      <alignment vertical="center"/>
    </xf>
    <xf numFmtId="217" fontId="18" fillId="0" borderId="25" xfId="95" applyNumberFormat="1" applyFont="1" applyFill="1" applyBorder="1" applyAlignment="1">
      <alignment vertical="center"/>
    </xf>
    <xf numFmtId="0" fontId="18" fillId="0" borderId="12" xfId="95" applyFont="1" applyFill="1" applyBorder="1" applyAlignment="1" applyProtection="1">
      <alignment horizontal="left" vertical="center"/>
      <protection locked="0"/>
    </xf>
    <xf numFmtId="188" fontId="18" fillId="0" borderId="0" xfId="50" applyNumberFormat="1" applyFont="1" applyFill="1" applyBorder="1" applyAlignment="1" applyProtection="1">
      <alignment vertical="center"/>
      <protection locked="0"/>
    </xf>
    <xf numFmtId="191" fontId="45" fillId="0" borderId="0" xfId="50" applyNumberFormat="1" applyFont="1" applyFill="1" applyBorder="1" applyAlignment="1" applyProtection="1">
      <alignment horizontal="center" vertical="center"/>
      <protection locked="0"/>
    </xf>
    <xf numFmtId="188" fontId="18" fillId="0" borderId="25" xfId="95" applyNumberFormat="1" applyFont="1" applyFill="1" applyBorder="1" applyAlignment="1">
      <alignment vertical="center"/>
    </xf>
    <xf numFmtId="0" fontId="29" fillId="0" borderId="12" xfId="95" applyFont="1" applyFill="1" applyBorder="1" applyAlignment="1">
      <alignment horizontal="center" vertical="center"/>
    </xf>
    <xf numFmtId="188" fontId="45" fillId="0" borderId="0" xfId="50" applyNumberFormat="1" applyFont="1" applyFill="1" applyBorder="1" applyAlignment="1" applyProtection="1">
      <alignment horizontal="right" vertical="center"/>
    </xf>
    <xf numFmtId="188" fontId="44" fillId="0" borderId="25" xfId="50" applyNumberFormat="1" applyFont="1" applyFill="1" applyBorder="1" applyAlignment="1" applyProtection="1">
      <alignment horizontal="right" vertical="center"/>
    </xf>
    <xf numFmtId="0" fontId="45" fillId="0" borderId="26" xfId="97" applyFont="1" applyFill="1" applyBorder="1" applyAlignment="1">
      <alignment horizontal="left" vertical="center"/>
    </xf>
    <xf numFmtId="0" fontId="45" fillId="0" borderId="26" xfId="97" applyFont="1" applyFill="1" applyBorder="1" applyAlignment="1">
      <alignment horizontal="center" vertical="center"/>
    </xf>
    <xf numFmtId="43" fontId="45" fillId="0" borderId="26" xfId="51" applyFont="1" applyFill="1" applyBorder="1" applyAlignment="1">
      <alignment horizontal="center" vertical="center"/>
    </xf>
    <xf numFmtId="43" fontId="45" fillId="0" borderId="27" xfId="51" applyFont="1" applyFill="1" applyBorder="1" applyAlignment="1">
      <alignment horizontal="center" vertical="center"/>
    </xf>
    <xf numFmtId="43" fontId="45" fillId="0" borderId="28" xfId="51" applyFont="1" applyFill="1" applyBorder="1" applyAlignment="1">
      <alignment horizontal="center" vertical="center"/>
    </xf>
    <xf numFmtId="0" fontId="45" fillId="0" borderId="0" xfId="97" applyFont="1" applyFill="1" applyAlignment="1">
      <alignment vertical="center"/>
    </xf>
    <xf numFmtId="0" fontId="27" fillId="0" borderId="0" xfId="97" applyFont="1" applyFill="1" applyBorder="1" applyAlignment="1" applyProtection="1">
      <alignment horizontal="left" vertical="center"/>
      <protection locked="0"/>
    </xf>
    <xf numFmtId="0" fontId="21" fillId="0" borderId="11" xfId="95" applyFont="1" applyFill="1" applyBorder="1" applyAlignment="1">
      <alignment vertical="center"/>
    </xf>
    <xf numFmtId="0" fontId="21" fillId="0" borderId="29" xfId="95" applyFont="1" applyFill="1" applyBorder="1" applyAlignment="1">
      <alignment vertical="center"/>
    </xf>
    <xf numFmtId="0" fontId="21" fillId="0" borderId="0" xfId="95" applyFont="1" applyFill="1" applyBorder="1" applyAlignment="1" applyProtection="1">
      <alignment horizontal="left" vertical="center" shrinkToFit="1"/>
      <protection locked="0"/>
    </xf>
    <xf numFmtId="0" fontId="18" fillId="0" borderId="12" xfId="95" applyFont="1" applyFill="1" applyBorder="1" applyAlignment="1" applyProtection="1">
      <alignment horizontal="left" vertical="center" shrinkToFit="1"/>
      <protection locked="0"/>
    </xf>
    <xf numFmtId="0" fontId="45" fillId="0" borderId="19" xfId="97" applyFont="1" applyFill="1" applyBorder="1" applyAlignment="1">
      <alignment horizontal="center" vertical="center"/>
    </xf>
    <xf numFmtId="0" fontId="45" fillId="0" borderId="20" xfId="97" applyFont="1" applyFill="1" applyBorder="1" applyAlignment="1">
      <alignment horizontal="center" vertical="center"/>
    </xf>
    <xf numFmtId="43" fontId="45" fillId="0" borderId="19" xfId="51" applyFont="1" applyFill="1" applyBorder="1" applyAlignment="1">
      <alignment horizontal="center" vertical="center"/>
    </xf>
    <xf numFmtId="43" fontId="45" fillId="0" borderId="20" xfId="51" applyFont="1" applyFill="1" applyBorder="1" applyAlignment="1">
      <alignment horizontal="center" vertical="center"/>
    </xf>
    <xf numFmtId="0" fontId="45" fillId="0" borderId="30" xfId="97" applyFont="1" applyFill="1" applyBorder="1" applyAlignment="1">
      <alignment horizontal="left" vertical="center"/>
    </xf>
    <xf numFmtId="0" fontId="45" fillId="0" borderId="30" xfId="97" applyFont="1" applyFill="1" applyBorder="1" applyAlignment="1">
      <alignment horizontal="center" vertical="center"/>
    </xf>
    <xf numFmtId="43" fontId="45" fillId="0" borderId="30" xfId="51" applyFont="1" applyFill="1" applyBorder="1" applyAlignment="1">
      <alignment horizontal="center" vertical="center"/>
    </xf>
    <xf numFmtId="43" fontId="45" fillId="0" borderId="31" xfId="51" applyFont="1" applyFill="1" applyBorder="1" applyAlignment="1">
      <alignment horizontal="center" vertical="center"/>
    </xf>
    <xf numFmtId="43" fontId="45" fillId="0" borderId="32" xfId="51" applyFont="1" applyFill="1" applyBorder="1" applyAlignment="1">
      <alignment horizontal="center" vertical="center"/>
    </xf>
    <xf numFmtId="43" fontId="20" fillId="3" borderId="33" xfId="51" applyFont="1" applyFill="1" applyBorder="1" applyAlignment="1">
      <alignment horizontal="center" vertical="center"/>
    </xf>
    <xf numFmtId="0" fontId="20" fillId="3" borderId="34" xfId="97" applyFont="1" applyFill="1" applyBorder="1" applyAlignment="1">
      <alignment horizontal="center" vertical="center"/>
    </xf>
    <xf numFmtId="43" fontId="20" fillId="3" borderId="35" xfId="51" applyFont="1" applyFill="1" applyBorder="1" applyAlignment="1">
      <alignment horizontal="center" vertical="center"/>
    </xf>
    <xf numFmtId="43" fontId="20" fillId="3" borderId="34" xfId="51" applyFont="1" applyFill="1" applyBorder="1" applyAlignment="1">
      <alignment horizontal="center" vertical="center"/>
    </xf>
    <xf numFmtId="43" fontId="20" fillId="3" borderId="36" xfId="51" applyFont="1" applyFill="1" applyBorder="1" applyAlignment="1">
      <alignment horizontal="center" vertical="center"/>
    </xf>
    <xf numFmtId="0" fontId="45" fillId="0" borderId="37" xfId="97" applyFont="1" applyFill="1" applyBorder="1" applyAlignment="1">
      <alignment horizontal="center" vertical="center"/>
    </xf>
    <xf numFmtId="0" fontId="18" fillId="0" borderId="38" xfId="97" applyFont="1" applyFill="1" applyBorder="1" applyAlignment="1">
      <alignment horizontal="center" vertical="center"/>
    </xf>
    <xf numFmtId="0" fontId="18" fillId="0" borderId="39" xfId="97" applyFont="1" applyFill="1" applyBorder="1" applyAlignment="1">
      <alignment vertical="justify"/>
    </xf>
    <xf numFmtId="0" fontId="18" fillId="0" borderId="38" xfId="97" applyFont="1" applyFill="1" applyBorder="1" applyAlignment="1">
      <alignment vertical="justify"/>
    </xf>
    <xf numFmtId="0" fontId="18" fillId="0" borderId="40" xfId="97" applyFont="1" applyFill="1" applyBorder="1" applyAlignment="1">
      <alignment vertical="justify"/>
    </xf>
    <xf numFmtId="0" fontId="45" fillId="0" borderId="40" xfId="97" applyFont="1" applyFill="1" applyBorder="1" applyAlignment="1">
      <alignment horizontal="center" vertical="center"/>
    </xf>
    <xf numFmtId="0" fontId="45" fillId="0" borderId="38" xfId="97" applyFont="1" applyFill="1" applyBorder="1" applyAlignment="1">
      <alignment horizontal="center" vertical="center"/>
    </xf>
    <xf numFmtId="0" fontId="45" fillId="0" borderId="41" xfId="97" applyFont="1" applyFill="1" applyBorder="1" applyAlignment="1">
      <alignment horizontal="center" vertical="center"/>
    </xf>
    <xf numFmtId="0" fontId="45" fillId="0" borderId="42" xfId="97" applyFont="1" applyFill="1" applyBorder="1" applyAlignment="1">
      <alignment horizontal="center" vertical="center"/>
    </xf>
    <xf numFmtId="43" fontId="45" fillId="0" borderId="42" xfId="51" applyFont="1" applyFill="1" applyBorder="1" applyAlignment="1">
      <alignment horizontal="center" vertical="center"/>
    </xf>
    <xf numFmtId="43" fontId="45" fillId="0" borderId="43" xfId="51" applyFont="1" applyFill="1" applyBorder="1" applyAlignment="1">
      <alignment horizontal="center" vertical="center"/>
    </xf>
    <xf numFmtId="43" fontId="45" fillId="0" borderId="44" xfId="51" applyFont="1" applyFill="1" applyBorder="1" applyAlignment="1">
      <alignment horizontal="center" vertical="center"/>
    </xf>
    <xf numFmtId="10" fontId="45" fillId="0" borderId="42" xfId="109" applyNumberFormat="1" applyFont="1" applyFill="1" applyBorder="1" applyAlignment="1">
      <alignment horizontal="center" vertical="center"/>
    </xf>
    <xf numFmtId="188" fontId="20" fillId="0" borderId="6" xfId="51" applyNumberFormat="1" applyFont="1" applyFill="1" applyBorder="1" applyAlignment="1" applyProtection="1">
      <alignment horizontal="right" vertical="center"/>
    </xf>
    <xf numFmtId="188" fontId="18" fillId="0" borderId="19" xfId="51" applyNumberFormat="1" applyFont="1" applyFill="1" applyBorder="1" applyAlignment="1" applyProtection="1">
      <alignment horizontal="right" vertical="justify"/>
    </xf>
    <xf numFmtId="0" fontId="45" fillId="0" borderId="8" xfId="97" applyFont="1" applyFill="1" applyBorder="1" applyAlignment="1">
      <alignment horizontal="center" vertical="center"/>
    </xf>
    <xf numFmtId="43" fontId="45" fillId="0" borderId="8" xfId="51" applyFont="1" applyFill="1" applyBorder="1" applyAlignment="1">
      <alignment horizontal="center" vertical="center"/>
    </xf>
    <xf numFmtId="43" fontId="45" fillId="0" borderId="45" xfId="51" applyFont="1" applyFill="1" applyBorder="1" applyAlignment="1">
      <alignment horizontal="center" vertical="center"/>
    </xf>
    <xf numFmtId="43" fontId="45" fillId="0" borderId="0" xfId="51" applyFont="1" applyFill="1" applyBorder="1" applyAlignment="1">
      <alignment horizontal="center" vertical="center"/>
    </xf>
    <xf numFmtId="0" fontId="45" fillId="0" borderId="46" xfId="97" applyFont="1" applyFill="1" applyBorder="1" applyAlignment="1">
      <alignment horizontal="center" vertical="center"/>
    </xf>
    <xf numFmtId="188" fontId="20" fillId="0" borderId="14" xfId="50" applyNumberFormat="1" applyFont="1" applyFill="1" applyBorder="1" applyAlignment="1" applyProtection="1">
      <alignment horizontal="right" vertical="center"/>
    </xf>
    <xf numFmtId="217" fontId="20" fillId="0" borderId="47" xfId="50" applyNumberFormat="1" applyFont="1" applyFill="1" applyBorder="1" applyAlignment="1" applyProtection="1">
      <alignment horizontal="right" vertical="center"/>
    </xf>
    <xf numFmtId="0" fontId="20" fillId="0" borderId="11" xfId="95" applyFont="1" applyFill="1" applyBorder="1" applyAlignment="1" applyProtection="1">
      <alignment horizontal="right" vertical="center"/>
      <protection locked="0"/>
    </xf>
    <xf numFmtId="191" fontId="20" fillId="0" borderId="11" xfId="50" applyNumberFormat="1" applyFont="1" applyFill="1" applyBorder="1" applyAlignment="1" applyProtection="1">
      <alignment horizontal="center" vertical="center"/>
      <protection locked="0"/>
    </xf>
    <xf numFmtId="0" fontId="21" fillId="0" borderId="11" xfId="95" applyFont="1" applyBorder="1" applyAlignment="1">
      <alignment vertical="center"/>
    </xf>
    <xf numFmtId="0" fontId="46" fillId="0" borderId="0" xfId="97" applyFont="1" applyFill="1" applyBorder="1" applyAlignment="1">
      <alignment horizontal="center" vertical="center"/>
    </xf>
    <xf numFmtId="0" fontId="47" fillId="0" borderId="0" xfId="97" applyFont="1" applyFill="1" applyBorder="1" applyAlignment="1" applyProtection="1">
      <alignment horizontal="center" vertical="center"/>
      <protection locked="0"/>
    </xf>
    <xf numFmtId="0" fontId="47" fillId="0" borderId="0" xfId="97" applyFont="1" applyFill="1" applyBorder="1" applyAlignment="1">
      <alignment horizontal="center" vertical="center"/>
    </xf>
    <xf numFmtId="43" fontId="47" fillId="0" borderId="0" xfId="51" applyFont="1" applyFill="1" applyBorder="1" applyAlignment="1">
      <alignment horizontal="center" vertical="center"/>
    </xf>
    <xf numFmtId="0" fontId="48" fillId="0" borderId="0" xfId="97" applyFont="1" applyFill="1" applyAlignment="1">
      <alignment vertical="center"/>
    </xf>
    <xf numFmtId="43" fontId="47" fillId="0" borderId="0" xfId="51" applyFont="1" applyFill="1" applyBorder="1" applyAlignment="1">
      <alignment horizontal="right" vertical="center"/>
    </xf>
    <xf numFmtId="14" fontId="48" fillId="0" borderId="0" xfId="97" applyNumberFormat="1" applyFont="1" applyFill="1" applyBorder="1" applyAlignment="1" applyProtection="1">
      <alignment horizontal="left" vertical="center"/>
      <protection locked="0"/>
    </xf>
    <xf numFmtId="0" fontId="47" fillId="0" borderId="0" xfId="97" applyFont="1" applyFill="1" applyBorder="1" applyAlignment="1">
      <alignment horizontal="left" vertical="center"/>
    </xf>
    <xf numFmtId="43" fontId="47" fillId="0" borderId="0" xfId="51" applyFont="1" applyFill="1" applyBorder="1" applyAlignment="1">
      <alignment horizontal="left" vertical="center"/>
    </xf>
    <xf numFmtId="0" fontId="47" fillId="0" borderId="0" xfId="97" applyFont="1" applyFill="1" applyBorder="1" applyAlignment="1" applyProtection="1">
      <alignment horizontal="left" vertical="center"/>
      <protection locked="0"/>
    </xf>
    <xf numFmtId="14" fontId="48" fillId="0" borderId="0" xfId="97" applyNumberFormat="1" applyFont="1" applyFill="1" applyBorder="1" applyAlignment="1" applyProtection="1">
      <alignment vertical="center"/>
      <protection locked="0"/>
    </xf>
    <xf numFmtId="0" fontId="48" fillId="0" borderId="24" xfId="97" applyFont="1" applyFill="1" applyBorder="1" applyAlignment="1">
      <alignment vertical="center"/>
    </xf>
    <xf numFmtId="43" fontId="47" fillId="0" borderId="21" xfId="51" applyFont="1" applyFill="1" applyBorder="1" applyAlignment="1">
      <alignment horizontal="right" vertical="center"/>
    </xf>
    <xf numFmtId="0" fontId="47" fillId="0" borderId="0" xfId="97" applyFont="1" applyFill="1" applyBorder="1" applyAlignment="1">
      <alignment horizontal="right" vertical="center"/>
    </xf>
    <xf numFmtId="191" fontId="48" fillId="0" borderId="0" xfId="97" applyNumberFormat="1" applyFont="1" applyFill="1" applyBorder="1" applyAlignment="1" applyProtection="1">
      <alignment horizontal="left" vertical="center"/>
      <protection locked="0"/>
    </xf>
    <xf numFmtId="191" fontId="47" fillId="0" borderId="0" xfId="97" applyNumberFormat="1" applyFont="1" applyFill="1" applyBorder="1" applyAlignment="1" applyProtection="1">
      <alignment horizontal="left" vertical="center"/>
      <protection locked="0"/>
    </xf>
    <xf numFmtId="0" fontId="47" fillId="0" borderId="0" xfId="97" applyFont="1" applyFill="1" applyBorder="1" applyAlignment="1">
      <alignment vertical="top"/>
    </xf>
    <xf numFmtId="0" fontId="48" fillId="0" borderId="0" xfId="97" applyFont="1" applyFill="1" applyBorder="1" applyAlignment="1">
      <alignment vertical="top"/>
    </xf>
    <xf numFmtId="0" fontId="48" fillId="0" borderId="32" xfId="97" applyFont="1" applyFill="1" applyBorder="1" applyAlignment="1">
      <alignment vertical="top"/>
    </xf>
    <xf numFmtId="0" fontId="47" fillId="0" borderId="0" xfId="97" applyFont="1" applyFill="1" applyBorder="1" applyAlignment="1">
      <alignment horizontal="left" vertical="top"/>
    </xf>
    <xf numFmtId="43" fontId="47" fillId="0" borderId="24" xfId="51" applyFont="1" applyFill="1" applyBorder="1" applyAlignment="1">
      <alignment horizontal="left" vertical="top"/>
    </xf>
    <xf numFmtId="43" fontId="47" fillId="0" borderId="0" xfId="51" applyFont="1" applyFill="1" applyBorder="1" applyAlignment="1">
      <alignment horizontal="left" vertical="top"/>
    </xf>
    <xf numFmtId="43" fontId="47" fillId="0" borderId="32" xfId="51" applyFont="1" applyFill="1" applyBorder="1" applyAlignment="1">
      <alignment horizontal="right"/>
    </xf>
    <xf numFmtId="0" fontId="26" fillId="0" borderId="0" xfId="97" applyFont="1" applyFill="1" applyBorder="1" applyAlignment="1" applyProtection="1">
      <alignment horizontal="left" vertical="center"/>
      <protection locked="0"/>
    </xf>
    <xf numFmtId="0" fontId="20" fillId="3" borderId="34" xfId="97" applyFont="1" applyFill="1" applyBorder="1" applyAlignment="1">
      <alignment horizontal="center" vertical="center"/>
    </xf>
    <xf numFmtId="0" fontId="20" fillId="3" borderId="16" xfId="97" applyFont="1" applyFill="1" applyBorder="1" applyAlignment="1">
      <alignment horizontal="center" vertical="center"/>
    </xf>
    <xf numFmtId="43" fontId="45" fillId="0" borderId="27" xfId="51" applyFont="1" applyFill="1" applyBorder="1" applyAlignment="1">
      <alignment horizontal="center" vertical="center"/>
    </xf>
    <xf numFmtId="43" fontId="45" fillId="0" borderId="37" xfId="51" applyFont="1" applyFill="1" applyBorder="1" applyAlignment="1">
      <alignment horizontal="center" vertical="center"/>
    </xf>
    <xf numFmtId="0" fontId="50" fillId="0" borderId="0" xfId="97" applyFont="1" applyFill="1" applyBorder="1" applyAlignment="1">
      <alignment horizontal="center" vertical="center"/>
    </xf>
    <xf numFmtId="0" fontId="21" fillId="0" borderId="0" xfId="95" applyFont="1" applyBorder="1" applyAlignment="1">
      <alignment horizontal="right" vertical="center"/>
    </xf>
    <xf numFmtId="0" fontId="49" fillId="0" borderId="0" xfId="97" applyFont="1" applyFill="1" applyBorder="1" applyAlignment="1">
      <alignment horizontal="center"/>
    </xf>
    <xf numFmtId="0" fontId="20" fillId="3" borderId="6" xfId="97" applyFont="1" applyFill="1" applyBorder="1" applyAlignment="1">
      <alignment horizontal="center" vertical="center"/>
    </xf>
    <xf numFmtId="0" fontId="20" fillId="3" borderId="33" xfId="97" applyFont="1" applyFill="1" applyBorder="1" applyAlignment="1">
      <alignment horizontal="center" vertical="center"/>
    </xf>
    <xf numFmtId="0" fontId="20" fillId="3" borderId="36" xfId="97" applyFont="1" applyFill="1" applyBorder="1" applyAlignment="1">
      <alignment horizontal="center" vertical="center"/>
    </xf>
    <xf numFmtId="43" fontId="20" fillId="3" borderId="35" xfId="51" applyFont="1" applyFill="1" applyBorder="1" applyAlignment="1">
      <alignment horizontal="center" vertical="center"/>
    </xf>
    <xf numFmtId="43" fontId="20" fillId="3" borderId="49" xfId="51" applyFont="1" applyFill="1" applyBorder="1" applyAlignment="1">
      <alignment horizontal="center" vertical="center"/>
    </xf>
    <xf numFmtId="43" fontId="20" fillId="3" borderId="5" xfId="51" applyFont="1" applyFill="1" applyBorder="1" applyAlignment="1">
      <alignment horizontal="center" vertical="center"/>
    </xf>
    <xf numFmtId="43" fontId="20" fillId="3" borderId="33" xfId="51" applyFont="1" applyFill="1" applyBorder="1" applyAlignment="1">
      <alignment horizontal="center" vertical="center"/>
    </xf>
    <xf numFmtId="43" fontId="20" fillId="3" borderId="36" xfId="51" applyFont="1" applyFill="1" applyBorder="1" applyAlignment="1">
      <alignment horizontal="center" vertical="center"/>
    </xf>
    <xf numFmtId="43" fontId="45" fillId="0" borderId="43" xfId="51" applyFont="1" applyFill="1" applyBorder="1" applyAlignment="1">
      <alignment horizontal="center" vertical="center"/>
    </xf>
    <xf numFmtId="43" fontId="45" fillId="0" borderId="48" xfId="51" applyFont="1" applyFill="1" applyBorder="1" applyAlignment="1">
      <alignment horizontal="center" vertical="center"/>
    </xf>
    <xf numFmtId="0" fontId="47" fillId="0" borderId="0" xfId="97" applyFont="1" applyFill="1" applyBorder="1" applyAlignment="1">
      <alignment horizontal="left"/>
    </xf>
    <xf numFmtId="43" fontId="18" fillId="0" borderId="23" xfId="51" applyFont="1" applyFill="1" applyBorder="1" applyAlignment="1">
      <alignment horizontal="center" vertical="center"/>
    </xf>
    <xf numFmtId="43" fontId="18" fillId="0" borderId="40" xfId="51" applyFont="1" applyFill="1" applyBorder="1" applyAlignment="1">
      <alignment horizontal="center" vertical="center"/>
    </xf>
    <xf numFmtId="10" fontId="18" fillId="0" borderId="23" xfId="109" applyNumberFormat="1" applyFont="1" applyFill="1" applyBorder="1" applyAlignment="1" applyProtection="1">
      <alignment horizontal="center" vertical="justify"/>
    </xf>
    <xf numFmtId="10" fontId="18" fillId="0" borderId="40" xfId="109" applyNumberFormat="1" applyFont="1" applyFill="1" applyBorder="1" applyAlignment="1" applyProtection="1">
      <alignment horizontal="center" vertical="justify"/>
    </xf>
    <xf numFmtId="43" fontId="45" fillId="0" borderId="23" xfId="51" applyFont="1" applyFill="1" applyBorder="1" applyAlignment="1">
      <alignment horizontal="center" vertical="center"/>
    </xf>
    <xf numFmtId="43" fontId="45" fillId="0" borderId="40" xfId="51" applyFont="1" applyFill="1" applyBorder="1" applyAlignment="1">
      <alignment horizontal="center" vertical="center"/>
    </xf>
  </cellXfs>
  <cellStyles count="142">
    <cellStyle name=",;F'KOIT[[WAAHK" xfId="1"/>
    <cellStyle name="?? [0]_PERSONAL" xfId="2"/>
    <cellStyle name="???? [0.00]_????" xfId="3"/>
    <cellStyle name="??????[0]_PERSONAL" xfId="4"/>
    <cellStyle name="??????PERSONAL" xfId="5"/>
    <cellStyle name="?????[0]_PERSONAL" xfId="6"/>
    <cellStyle name="?????PERSONAL" xfId="7"/>
    <cellStyle name="????_????" xfId="8"/>
    <cellStyle name="???[0]_PERSONAL" xfId="9"/>
    <cellStyle name="???_PERSONAL" xfId="10"/>
    <cellStyle name="??_??" xfId="11"/>
    <cellStyle name="?@??laroux" xfId="12"/>
    <cellStyle name="=C:\WINDOWS\SYSTEM32\COMMAND.COM" xfId="13"/>
    <cellStyle name="๒Wลว - Style1" xfId="14"/>
    <cellStyle name="๒Wลว - Style2" xfId="15"/>
    <cellStyle name="๒Wลว - Style3" xfId="16"/>
    <cellStyle name="๒Wลว - Style4" xfId="17"/>
    <cellStyle name="๒Wลว - Style5" xfId="18"/>
    <cellStyle name="๒Wลว - Style6" xfId="19"/>
    <cellStyle name="๒Wลว - Style7" xfId="20"/>
    <cellStyle name="๒Wลว - Style8" xfId="21"/>
    <cellStyle name="Calc Currency (0)" xfId="22"/>
    <cellStyle name="Calc Currency (0) 2" xfId="23"/>
    <cellStyle name="Calc Currency (2)" xfId="24"/>
    <cellStyle name="Calc Currency (2) 2" xfId="25"/>
    <cellStyle name="Calc Percent (0)" xfId="26"/>
    <cellStyle name="Calc Percent (0) 2" xfId="27"/>
    <cellStyle name="Calc Percent (1)" xfId="28"/>
    <cellStyle name="Calc Percent (1) 2" xfId="29"/>
    <cellStyle name="Calc Percent (2)" xfId="30"/>
    <cellStyle name="Calc Percent (2) 2" xfId="31"/>
    <cellStyle name="Calc Units (0)" xfId="32"/>
    <cellStyle name="Calc Units (0) 2" xfId="33"/>
    <cellStyle name="Calc Units (1)" xfId="34"/>
    <cellStyle name="Calc Units (1) 2" xfId="35"/>
    <cellStyle name="Calc Units (2)" xfId="36"/>
    <cellStyle name="Calc Units (2) 2" xfId="37"/>
    <cellStyle name="category" xfId="38"/>
    <cellStyle name="Comma [00]" xfId="39"/>
    <cellStyle name="Comma [00] 2" xfId="40"/>
    <cellStyle name="Comma 2" xfId="41"/>
    <cellStyle name="Comma 2 2" xfId="42"/>
    <cellStyle name="Comma 3" xfId="43"/>
    <cellStyle name="Comma 3 2" xfId="44"/>
    <cellStyle name="Comma 4" xfId="45"/>
    <cellStyle name="Comma 4 2" xfId="46"/>
    <cellStyle name="Comma 5" xfId="47"/>
    <cellStyle name="Comma 6" xfId="48"/>
    <cellStyle name="Comma 6 2" xfId="49"/>
    <cellStyle name="Comma 7" xfId="50"/>
    <cellStyle name="Comma 7 2" xfId="51"/>
    <cellStyle name="Comma 8" xfId="52"/>
    <cellStyle name="Comma0" xfId="53"/>
    <cellStyle name="Currency [00]" xfId="54"/>
    <cellStyle name="Currency [00] 2" xfId="55"/>
    <cellStyle name="Currency0" xfId="56"/>
    <cellStyle name="Date" xfId="57"/>
    <cellStyle name="Date Short" xfId="58"/>
    <cellStyle name="Date Short 2" xfId="59"/>
    <cellStyle name="Dillernia=14" xfId="60"/>
    <cellStyle name="Enter Currency (0)" xfId="61"/>
    <cellStyle name="Enter Currency (0) 2" xfId="62"/>
    <cellStyle name="Enter Currency (2)" xfId="63"/>
    <cellStyle name="Enter Currency (2) 2" xfId="64"/>
    <cellStyle name="Enter Units (0)" xfId="65"/>
    <cellStyle name="Enter Units (0) 2" xfId="66"/>
    <cellStyle name="Enter Units (1)" xfId="67"/>
    <cellStyle name="Enter Units (1) 2" xfId="68"/>
    <cellStyle name="Enter Units (2)" xfId="69"/>
    <cellStyle name="Enter Units (2) 2" xfId="70"/>
    <cellStyle name="Fixed" xfId="71"/>
    <cellStyle name="Grey" xfId="72"/>
    <cellStyle name="HEADER" xfId="73"/>
    <cellStyle name="Header1" xfId="74"/>
    <cellStyle name="Header1 2" xfId="75"/>
    <cellStyle name="Header2" xfId="76"/>
    <cellStyle name="Header2 2" xfId="77"/>
    <cellStyle name="Input [yellow]" xfId="78"/>
    <cellStyle name="Link Currency (0)" xfId="79"/>
    <cellStyle name="Link Currency (0) 2" xfId="80"/>
    <cellStyle name="Link Currency (2)" xfId="81"/>
    <cellStyle name="Link Currency (2) 2" xfId="82"/>
    <cellStyle name="Link Units (0)" xfId="83"/>
    <cellStyle name="Link Units (0) 2" xfId="84"/>
    <cellStyle name="Link Units (1)" xfId="85"/>
    <cellStyle name="Link Units (1) 2" xfId="86"/>
    <cellStyle name="Link Units (2)" xfId="87"/>
    <cellStyle name="Link Units (2) 2" xfId="88"/>
    <cellStyle name="Model" xfId="89"/>
    <cellStyle name="no dec" xfId="90"/>
    <cellStyle name="Normal" xfId="0" builtinId="0"/>
    <cellStyle name="Normal - Style1" xfId="91"/>
    <cellStyle name="Normal - Style1 2" xfId="92"/>
    <cellStyle name="Normal 2" xfId="93"/>
    <cellStyle name="Normal 2 2" xfId="94"/>
    <cellStyle name="Normal 3" xfId="95"/>
    <cellStyle name="Normal 3 2" xfId="96"/>
    <cellStyle name="Normal 3 3" xfId="97"/>
    <cellStyle name="Normal 4" xfId="98"/>
    <cellStyle name="Normal 5" xfId="99"/>
    <cellStyle name="ParaBirimi [0]_RESULTS" xfId="100"/>
    <cellStyle name="ParaBirimi_RESULTS" xfId="101"/>
    <cellStyle name="Percent [0]" xfId="102"/>
    <cellStyle name="Percent [0] 2" xfId="103"/>
    <cellStyle name="Percent [00]" xfId="104"/>
    <cellStyle name="Percent [00] 2" xfId="105"/>
    <cellStyle name="Percent [2]" xfId="106"/>
    <cellStyle name="Percent 2" xfId="107"/>
    <cellStyle name="Percent 3" xfId="108"/>
    <cellStyle name="Percent 4" xfId="109"/>
    <cellStyle name="Percent 5" xfId="110"/>
    <cellStyle name="Pilkku_BINV" xfId="111"/>
    <cellStyle name="PrePop Currency (0)" xfId="112"/>
    <cellStyle name="PrePop Currency (0) 2" xfId="113"/>
    <cellStyle name="PrePop Currency (2)" xfId="114"/>
    <cellStyle name="PrePop Currency (2) 2" xfId="115"/>
    <cellStyle name="PrePop Units (0)" xfId="116"/>
    <cellStyle name="PrePop Units (0) 2" xfId="117"/>
    <cellStyle name="PrePop Units (1)" xfId="118"/>
    <cellStyle name="PrePop Units (1) 2" xfId="119"/>
    <cellStyle name="PrePop Units (2)" xfId="120"/>
    <cellStyle name="PrePop Units (2) 2" xfId="121"/>
    <cellStyle name="Py?r. luku_BINV" xfId="122"/>
    <cellStyle name="Py?r. valuutta_BINV" xfId="123"/>
    <cellStyle name="Quantity" xfId="124"/>
    <cellStyle name="subhead" xfId="125"/>
    <cellStyle name="Text Indent A" xfId="126"/>
    <cellStyle name="Text Indent A 2" xfId="127"/>
    <cellStyle name="Text Indent B" xfId="128"/>
    <cellStyle name="Text Indent B 2" xfId="129"/>
    <cellStyle name="Text Indent C" xfId="130"/>
    <cellStyle name="Text Indent C 2" xfId="131"/>
    <cellStyle name="Valuutta_BINV" xfId="132"/>
    <cellStyle name="Virg? [0]_RESULTS" xfId="133"/>
    <cellStyle name="Virg?_RESULTS" xfId="134"/>
    <cellStyle name="เครื่องหมายจุลภาค 3" xfId="135"/>
    <cellStyle name="เส้นขอบขวา" xfId="136"/>
    <cellStyle name="ปกติ 2" xfId="137"/>
    <cellStyle name="ปกติ 3" xfId="138"/>
    <cellStyle name="ปกติ 7" xfId="139"/>
    <cellStyle name="ปกติ_B-Ar" xfId="140"/>
    <cellStyle name="ลักษณะ 1" xfId="1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3206750</xdr:colOff>
      <xdr:row>1</xdr:row>
      <xdr:rowOff>15874</xdr:rowOff>
    </xdr:from>
    <xdr:to>
      <xdr:col>7</xdr:col>
      <xdr:colOff>477731</xdr:colOff>
      <xdr:row>3</xdr:row>
      <xdr:rowOff>132624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875" y="285749"/>
          <a:ext cx="3382856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สรุปงานโครงสร้าง"/>
      <sheetName val="ELE"/>
      <sheetName val=" "/>
      <sheetName val="สรุปราคา (L)"/>
      <sheetName val="บทสรุปผู้บริหาร"/>
      <sheetName val="(R05)-PLE-602"/>
      <sheetName val="Mat"/>
      <sheetName val="MAIN"/>
      <sheetName val="SG"/>
      <sheetName val="J100"/>
      <sheetName val="실행철강하도"/>
      <sheetName val="sheetNO"/>
      <sheetName val="DETAIL "/>
      <sheetName val="SOURCE"/>
      <sheetName val="Store"/>
      <sheetName val="토공집계표"/>
      <sheetName val="Worksheet"/>
      <sheetName val="EST-FOOTING (G)"/>
      <sheetName val="ประมาณการประตูหน้าต่าง "/>
      <sheetName val="AC"/>
      <sheetName val="Ratio_Qty"/>
      <sheetName val="Foundation_"/>
      <sheetName val="Column_"/>
      <sheetName val="Beam__"/>
      <sheetName val="RC_Slab_"/>
      <sheetName val="Lift_Core__"/>
      <sheetName val="Post-Tens__Slab__"/>
      <sheetName val="RC_Stair__"/>
      <sheetName val="RC_wall_"/>
      <sheetName val="Typ_F"/>
      <sheetName val="Grand_sum"/>
      <sheetName val="Sum_Floor"/>
      <sheetName val="Sum_Fl_"/>
      <sheetName val="Code_Footing"/>
      <sheetName val="Code_Column"/>
      <sheetName val="G_BEAM"/>
      <sheetName val="Code_Beam"/>
      <sheetName val="G_Slab"/>
      <sheetName val="Code_Slab"/>
      <sheetName val="Code_Post"/>
      <sheetName val="Code_Stair"/>
      <sheetName val="STEEL_Roof"/>
      <sheetName val="Main Sum (Hotel &amp; Residences)"/>
      <sheetName val="Total BOQ"/>
      <sheetName val="03100(SS)"/>
      <sheetName val="4G SUM-SK (Lift&amp;Interior)"/>
      <sheetName val="S-Curve (Lift&amp;Interior)"/>
      <sheetName val="6L4 DETAIL SK"/>
      <sheetName val="S-Curve (R2)"/>
      <sheetName val="CUSTOMER"/>
      <sheetName val="7-consume"/>
      <sheetName val="6-Equipment"/>
      <sheetName val="4-Local transport"/>
      <sheetName val="Backup"/>
      <sheetName val="Sum"/>
      <sheetName val="SAN REDUCED 1"/>
      <sheetName val="Bill No. 2 - Carpark"/>
      <sheetName val="รวมราคาทั้งสิ้น"/>
      <sheetName val="rate"/>
      <sheetName val="SUM."/>
      <sheetName val="(1)Contract"/>
      <sheetName val="(2)PMI 012"/>
      <sheetName val="(3)PMI 014"/>
      <sheetName val="(4)PMI 015"/>
      <sheetName val="(5)PMI 021"/>
      <sheetName val="(6)PMI 022"/>
      <sheetName val="(7)PMI 024"/>
      <sheetName val="(8)PMI 028"/>
      <sheetName val="(9)PMI.."/>
      <sheetName val="(10)PMI."/>
      <sheetName val="( 11)TV"/>
      <sheetName val=" HW บานเลื่อน"/>
      <sheetName val="ELEC"/>
      <sheetName val="SUM-AIR-Submit"/>
      <sheetName val="STRUCTURE"/>
      <sheetName val="BOX Cryostat Details"/>
      <sheetName val="Driver Linac Layout"/>
      <sheetName val="Inputs"/>
      <sheetName val="Magnet Details"/>
      <sheetName val="PL"/>
      <sheetName val="Factor F Data"/>
      <sheetName val="ELE.xls"/>
      <sheetName val="_"/>
      <sheetName val="DETAIL_"/>
      <sheetName val="bq"/>
      <sheetName val="cov-estimate"/>
      <sheetName val="อาคารหลัก A"/>
      <sheetName val="I-slab"/>
      <sheetName val="เงินกู้ MGC"/>
      <sheetName val="เงินกู้ธนชาติ"/>
      <sheetName val="B-หมวดงานรื้-ถอน"/>
      <sheetName val="BAL"/>
      <sheetName val="EST-FOOTING_(G)"/>
      <sheetName val="ZPS02"/>
      <sheetName val="DETAIL"/>
      <sheetName val="ADO_2552"/>
      <sheetName val="STD"/>
      <sheetName val="HVAC"/>
      <sheetName val="Construction cost assumption"/>
      <sheetName val="JLL Assumption"/>
      <sheetName val="Retail Program&amp;Rev Assumption"/>
      <sheetName val="ประมาณการประตูหน้าต่าง_"/>
      <sheetName val="Unit rate Architecture"/>
      <sheetName val="Cavity Inputs"/>
      <sheetName val="Sum(Civil Work)"/>
      <sheetName val="สรุป_EMC"/>
      <sheetName val="data3"/>
      <sheetName val="Code"/>
      <sheetName val="วัดใต้"/>
      <sheetName val="S4.1_MEP Guestroom"/>
      <sheetName val="Replacement Cost "/>
      <sheetName val="Ratio_Qty1"/>
      <sheetName val="Foundation_1"/>
      <sheetName val="Column_1"/>
      <sheetName val="Beam__1"/>
      <sheetName val="RC_Slab_1"/>
      <sheetName val="Lift_Core__1"/>
      <sheetName val="Post-Tens__Slab__1"/>
      <sheetName val="RC_Stair__1"/>
      <sheetName val="RC_wall_1"/>
      <sheetName val="Typ_F1"/>
      <sheetName val="Grand_sum1"/>
      <sheetName val="Sum_Floor1"/>
      <sheetName val="Sum_Fl_1"/>
      <sheetName val="Code_Footing1"/>
      <sheetName val="Code_Column1"/>
      <sheetName val="G_BEAM1"/>
      <sheetName val="Code_Beam1"/>
      <sheetName val="G_Slab1"/>
      <sheetName val="Code_Slab1"/>
      <sheetName val="Code_Post1"/>
      <sheetName val="Code_Stair1"/>
      <sheetName val="STEEL_Roof1"/>
      <sheetName val="DETAIL_1"/>
      <sheetName val="_1"/>
      <sheetName val="สรุปราคา_(L)"/>
      <sheetName val="EST-FOOTING_(G)1"/>
      <sheetName val="ประมาณการประตูหน้าต่าง_1"/>
      <sheetName val="Total_BOQ"/>
      <sheetName val="4G_SUM-SK_(Lift&amp;Interior)"/>
      <sheetName val="S-Curve_(Lift&amp;Interior)"/>
      <sheetName val="6L4_DETAIL_SK"/>
      <sheetName val="S-Curve_(R2)"/>
      <sheetName val="4-Local_transport"/>
      <sheetName val="SAN_REDUCED_1"/>
      <sheetName val="Bill_No__2_-_Carpark"/>
      <sheetName val="Main_Sum_(Hotel_&amp;_Residences)"/>
      <sheetName val="Factor_F_Data"/>
      <sheetName val="SUM_"/>
      <sheetName val="(2)PMI_012"/>
      <sheetName val="(3)PMI_014"/>
      <sheetName val="(4)PMI_015"/>
      <sheetName val="(5)PMI_021"/>
      <sheetName val="(6)PMI_022"/>
      <sheetName val="(7)PMI_024"/>
      <sheetName val="(8)PMI_028"/>
      <sheetName val="(9)PMI__"/>
      <sheetName val="(10)PMI_"/>
      <sheetName val="(_11)TV"/>
      <sheetName val="BOX_Cryostat_Details"/>
      <sheetName val="Driver_Linac_Layout"/>
      <sheetName val="Magnet_Details"/>
      <sheetName val="ELE_xls"/>
      <sheetName val="อาคารหลัก_A"/>
      <sheetName val="เงินกู้_MGC"/>
      <sheetName val="Construction_cost_assumption"/>
      <sheetName val="JLL_Assumption"/>
      <sheetName val="Retail_Program&amp;Rev_Assumption"/>
      <sheetName val="Unit_rate_Architecture"/>
      <sheetName val="Cavity_Inputs"/>
      <sheetName val="Sum(Civil_Work)"/>
      <sheetName val="Replacement_Cost_"/>
      <sheetName val="_HW_บานเลื่อน"/>
      <sheetName val="概総括1"/>
      <sheetName val="file"/>
      <sheetName val="AC.C"/>
      <sheetName val="Cost Data"/>
      <sheetName val="Material"/>
      <sheetName val="Summary"/>
      <sheetName val="สรุป"/>
      <sheetName val="MET19"/>
      <sheetName val="RC.footing"/>
      <sheetName val="S_x0000_&quot;ì_x0005_Ù_x0000__x0000__x0000_"/>
      <sheetName val="Ratchada"/>
      <sheetName val="Menu"/>
      <sheetName val="วัฒนพัฒน์"/>
      <sheetName val="S"/>
      <sheetName val="Sum SN"/>
      <sheetName val="Main Riser"/>
      <sheetName val="AC_C"/>
      <sheetName val="H1.0"/>
      <sheetName val="aman seri"/>
      <sheetName val="S?&quot;ì_x0005_Ù???"/>
      <sheetName val="Database"/>
      <sheetName val="Output"/>
      <sheetName val="งานโครงสร้าง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C7">
            <v>1</v>
          </cell>
          <cell r="D7" t="str">
            <v>33 KV. OIL IMMERSED TRANS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C22">
            <v>118</v>
          </cell>
          <cell r="D22" t="str">
            <v>22 - 24 KV หรือ 11 - 12 KV. OIL IMMERSED TRANS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22 - 24 KV OR 11 - 12 KV.  CAST RESIN TRANS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C54">
            <v>214</v>
          </cell>
          <cell r="D54" t="str">
            <v>SPACE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3</v>
          </cell>
          <cell r="D55" t="str">
            <v>PAD MOUNTED TRANSFORMER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11 - 12 OR 22 - 24 KA. PAD MOUNTED TRANS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C71">
            <v>230</v>
          </cell>
          <cell r="D71" t="str">
            <v>OIL IMMERSED TRANSFORMER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33 KA. PAD MOUNTED TRANS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C111">
            <v>343</v>
          </cell>
          <cell r="D111" t="str">
            <v>SPACE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C138">
            <v>232</v>
          </cell>
          <cell r="D138" t="str">
            <v>SPACE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5</v>
          </cell>
          <cell r="D139" t="str">
            <v>HIGH-VOLTAGE EQUIPMENT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C166">
            <v>260</v>
          </cell>
          <cell r="D166" t="str">
            <v>SPACE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MANHOLE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DROPOUT FUSE CUTOUT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C192">
            <v>286</v>
          </cell>
          <cell r="D192" t="str">
            <v>SPACE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LOAD BREAK  (POLE MOUNTED)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C198">
            <v>292</v>
          </cell>
          <cell r="D198" t="str">
            <v>SPACE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DISCONNECTING SWITCH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LOAD BREAK SWITCH  (INDOOR)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C210">
            <v>304</v>
          </cell>
          <cell r="D210" t="str">
            <v>SPACE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C217">
            <v>316</v>
          </cell>
          <cell r="D217" t="str">
            <v>SPACE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RING MAIN UNIT (SF6)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ACCESSORIES FOR DISTRIBUTION BOARD</v>
          </cell>
        </row>
        <row r="6">
          <cell r="C6">
            <v>1</v>
          </cell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 xml:space="preserve"> 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836</v>
          </cell>
          <cell r="D173" t="str">
            <v>SPACE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7</v>
          </cell>
          <cell r="D118" t="str">
            <v>PLUG IN CB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355</v>
          </cell>
          <cell r="D204" t="str">
            <v>SPACE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OUTDOOR BUSDUCT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376</v>
          </cell>
          <cell r="D225" t="str">
            <v>SPACE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4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CABLE &amp; CABLE RACEWAY</v>
          </cell>
        </row>
        <row r="6">
          <cell r="C6">
            <v>1</v>
          </cell>
          <cell r="D6" t="str">
            <v xml:space="preserve">CABLE </v>
          </cell>
        </row>
        <row r="7">
          <cell r="C7">
            <v>101</v>
          </cell>
          <cell r="D7" t="str">
            <v>-  0.5 SQ.MM. THW.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102</v>
          </cell>
          <cell r="D8" t="str">
            <v>-  1 SQ.MM. THW.</v>
          </cell>
          <cell r="E8">
            <v>3</v>
          </cell>
          <cell r="F8">
            <v>0.5</v>
          </cell>
          <cell r="G8" t="str">
            <v>M.</v>
          </cell>
        </row>
        <row r="9">
          <cell r="C9">
            <v>103</v>
          </cell>
          <cell r="D9" t="str">
            <v>-  1.5 SQ.MM. THW.</v>
          </cell>
          <cell r="E9">
            <v>4</v>
          </cell>
          <cell r="F9">
            <v>2</v>
          </cell>
          <cell r="G9" t="str">
            <v>M.</v>
          </cell>
        </row>
        <row r="10">
          <cell r="C10">
            <v>104</v>
          </cell>
          <cell r="D10" t="str">
            <v>-  2.5 SQ.MM. THW.</v>
          </cell>
          <cell r="E10">
            <v>6</v>
          </cell>
          <cell r="F10">
            <v>2</v>
          </cell>
          <cell r="G10" t="str">
            <v>M.</v>
          </cell>
        </row>
        <row r="11">
          <cell r="C11">
            <v>105</v>
          </cell>
          <cell r="D11" t="str">
            <v>-  4 SQ.MM. THW.</v>
          </cell>
          <cell r="E11">
            <v>9</v>
          </cell>
          <cell r="F11">
            <v>3</v>
          </cell>
          <cell r="G11" t="str">
            <v>M.</v>
          </cell>
        </row>
        <row r="12">
          <cell r="C12">
            <v>106</v>
          </cell>
          <cell r="D12" t="str">
            <v>-  6 SQ.MM. THW.</v>
          </cell>
          <cell r="E12">
            <v>15</v>
          </cell>
          <cell r="F12">
            <v>3</v>
          </cell>
          <cell r="G12" t="str">
            <v>M.</v>
          </cell>
        </row>
        <row r="13">
          <cell r="C13">
            <v>107</v>
          </cell>
          <cell r="D13" t="str">
            <v>-  10 SQ.MM. THW.</v>
          </cell>
          <cell r="E13">
            <v>23</v>
          </cell>
          <cell r="F13">
            <v>4</v>
          </cell>
          <cell r="G13" t="str">
            <v>M.</v>
          </cell>
        </row>
        <row r="14">
          <cell r="C14">
            <v>108</v>
          </cell>
          <cell r="D14" t="str">
            <v>-  16 SQ.MM. THW.</v>
          </cell>
          <cell r="E14">
            <v>36</v>
          </cell>
          <cell r="F14">
            <v>6</v>
          </cell>
          <cell r="G14" t="str">
            <v>M.</v>
          </cell>
        </row>
        <row r="15">
          <cell r="C15">
            <v>109</v>
          </cell>
          <cell r="D15" t="str">
            <v>-  25 SQ.MM. THW.</v>
          </cell>
          <cell r="E15">
            <v>55</v>
          </cell>
          <cell r="F15">
            <v>7</v>
          </cell>
          <cell r="G15" t="str">
            <v>M.</v>
          </cell>
        </row>
        <row r="16">
          <cell r="C16">
            <v>110</v>
          </cell>
          <cell r="D16" t="str">
            <v>-  35 SQ.MM. THW.</v>
          </cell>
          <cell r="E16">
            <v>78</v>
          </cell>
          <cell r="F16">
            <v>9</v>
          </cell>
          <cell r="G16" t="str">
            <v>M.</v>
          </cell>
        </row>
        <row r="17">
          <cell r="C17">
            <v>111</v>
          </cell>
          <cell r="D17" t="str">
            <v>-  50 SQ.MM. THW.</v>
          </cell>
          <cell r="E17">
            <v>112</v>
          </cell>
          <cell r="F17">
            <v>13</v>
          </cell>
          <cell r="G17" t="str">
            <v>M.</v>
          </cell>
        </row>
        <row r="18">
          <cell r="C18">
            <v>112</v>
          </cell>
          <cell r="D18" t="str">
            <v>-  70 SQ.MM. THW.</v>
          </cell>
          <cell r="E18">
            <v>149</v>
          </cell>
          <cell r="F18">
            <v>17</v>
          </cell>
          <cell r="G18" t="str">
            <v>M.</v>
          </cell>
        </row>
        <row r="19">
          <cell r="C19">
            <v>113</v>
          </cell>
          <cell r="D19" t="str">
            <v>-  95 SQ.MM. THW.</v>
          </cell>
          <cell r="E19">
            <v>202</v>
          </cell>
          <cell r="F19">
            <v>24</v>
          </cell>
          <cell r="G19" t="str">
            <v>M.</v>
          </cell>
        </row>
        <row r="20">
          <cell r="C20">
            <v>114</v>
          </cell>
          <cell r="D20" t="str">
            <v>-  120 SQ.MM. THW.</v>
          </cell>
          <cell r="E20">
            <v>242</v>
          </cell>
          <cell r="F20">
            <v>28</v>
          </cell>
          <cell r="G20" t="str">
            <v>M.</v>
          </cell>
        </row>
        <row r="21">
          <cell r="C21">
            <v>115</v>
          </cell>
          <cell r="D21" t="str">
            <v>-  150 SQ.MM. THW.</v>
          </cell>
          <cell r="E21">
            <v>314</v>
          </cell>
          <cell r="F21">
            <v>33</v>
          </cell>
          <cell r="G21" t="str">
            <v>M.</v>
          </cell>
        </row>
        <row r="22">
          <cell r="C22">
            <v>116</v>
          </cell>
          <cell r="D22" t="str">
            <v>-  185 SQ.MM. THW.</v>
          </cell>
          <cell r="E22">
            <v>387</v>
          </cell>
          <cell r="F22">
            <v>38</v>
          </cell>
          <cell r="G22" t="str">
            <v>M.</v>
          </cell>
        </row>
        <row r="23">
          <cell r="C23">
            <v>117</v>
          </cell>
          <cell r="D23" t="str">
            <v>-  240 SQ.MM. THW.</v>
          </cell>
          <cell r="E23">
            <v>536</v>
          </cell>
          <cell r="F23">
            <v>42</v>
          </cell>
          <cell r="G23" t="str">
            <v>M.</v>
          </cell>
        </row>
        <row r="24">
          <cell r="C24">
            <v>118</v>
          </cell>
          <cell r="D24" t="str">
            <v>-  300 SQ.MM. THW.</v>
          </cell>
          <cell r="E24">
            <v>661</v>
          </cell>
          <cell r="F24">
            <v>54</v>
          </cell>
          <cell r="G24" t="str">
            <v>M.</v>
          </cell>
        </row>
        <row r="25">
          <cell r="C25">
            <v>119</v>
          </cell>
          <cell r="D25" t="str">
            <v>-  400 SQ.MM. THW.</v>
          </cell>
          <cell r="E25">
            <v>835</v>
          </cell>
          <cell r="F25">
            <v>60</v>
          </cell>
          <cell r="G25" t="str">
            <v>M.</v>
          </cell>
        </row>
        <row r="26">
          <cell r="C26">
            <v>120</v>
          </cell>
          <cell r="D26" t="str">
            <v>-  500 SQ.MM. THW.</v>
          </cell>
          <cell r="E26">
            <v>1081</v>
          </cell>
          <cell r="F26">
            <v>70</v>
          </cell>
          <cell r="G26" t="str">
            <v>M.</v>
          </cell>
        </row>
        <row r="27">
          <cell r="C27">
            <v>121</v>
          </cell>
          <cell r="D27" t="str">
            <v>-  2/C - 1 SQ.MM. VAF</v>
          </cell>
          <cell r="E27">
            <v>4</v>
          </cell>
          <cell r="F27">
            <v>5</v>
          </cell>
          <cell r="G27" t="str">
            <v>M.</v>
          </cell>
        </row>
        <row r="28">
          <cell r="C28">
            <v>122</v>
          </cell>
          <cell r="D28" t="str">
            <v>-  2/C - 1.5 SQ.MM. VAF</v>
          </cell>
          <cell r="E28">
            <v>6</v>
          </cell>
          <cell r="F28">
            <v>10</v>
          </cell>
          <cell r="G28" t="str">
            <v>M.</v>
          </cell>
        </row>
        <row r="29">
          <cell r="C29">
            <v>123</v>
          </cell>
          <cell r="D29" t="str">
            <v>-  2/C - 2.5 SQ.MM. VAF</v>
          </cell>
          <cell r="E29">
            <v>9.5</v>
          </cell>
          <cell r="F29">
            <v>10</v>
          </cell>
          <cell r="G29" t="str">
            <v>M.</v>
          </cell>
        </row>
        <row r="30">
          <cell r="C30">
            <v>124</v>
          </cell>
          <cell r="D30" t="str">
            <v>-  2/C - 4 SQ.MM. VAF</v>
          </cell>
          <cell r="E30">
            <v>15.5</v>
          </cell>
          <cell r="F30">
            <v>12</v>
          </cell>
          <cell r="G30" t="str">
            <v>M.</v>
          </cell>
        </row>
        <row r="31">
          <cell r="C31">
            <v>125</v>
          </cell>
          <cell r="D31" t="str">
            <v>-  2/C - 6 SQ.MM. VAF</v>
          </cell>
          <cell r="E31">
            <v>22.5</v>
          </cell>
          <cell r="F31">
            <v>18</v>
          </cell>
          <cell r="G31" t="str">
            <v>M.</v>
          </cell>
        </row>
        <row r="32">
          <cell r="C32">
            <v>126</v>
          </cell>
          <cell r="D32" t="str">
            <v>-  2/C - 10 SQ.MM. VAF</v>
          </cell>
          <cell r="E32">
            <v>35</v>
          </cell>
          <cell r="F32">
            <v>24</v>
          </cell>
          <cell r="G32" t="str">
            <v>M.</v>
          </cell>
        </row>
        <row r="33">
          <cell r="C33">
            <v>127</v>
          </cell>
          <cell r="D33" t="str">
            <v>-  2/C - 16 SQ.MM. VAF</v>
          </cell>
          <cell r="E33">
            <v>52</v>
          </cell>
          <cell r="F33">
            <v>26</v>
          </cell>
          <cell r="G33" t="str">
            <v>M.</v>
          </cell>
        </row>
        <row r="34">
          <cell r="C34">
            <v>128</v>
          </cell>
          <cell r="D34" t="str">
            <v>-  2/C - 1 SQ.MM. VAF-GRD</v>
          </cell>
          <cell r="E34">
            <v>0</v>
          </cell>
          <cell r="F34">
            <v>5</v>
          </cell>
          <cell r="G34" t="str">
            <v>M.</v>
          </cell>
        </row>
        <row r="35">
          <cell r="C35">
            <v>129</v>
          </cell>
          <cell r="D35" t="str">
            <v>-  2/C - 1.5 SQ.MM. VAF-GRD</v>
          </cell>
          <cell r="E35">
            <v>0</v>
          </cell>
          <cell r="F35">
            <v>7</v>
          </cell>
          <cell r="G35" t="str">
            <v>M.</v>
          </cell>
        </row>
        <row r="36">
          <cell r="C36">
            <v>130</v>
          </cell>
          <cell r="D36" t="str">
            <v>-  2/C - 2.5 SQ.MM. VAF-GRD</v>
          </cell>
          <cell r="E36">
            <v>0</v>
          </cell>
          <cell r="F36">
            <v>10</v>
          </cell>
          <cell r="G36" t="str">
            <v>M.</v>
          </cell>
        </row>
        <row r="37">
          <cell r="C37">
            <v>131</v>
          </cell>
          <cell r="D37" t="str">
            <v>-  2/C - 4 SQ.MM. VAF-GRD</v>
          </cell>
          <cell r="E37">
            <v>0</v>
          </cell>
          <cell r="F37">
            <v>12</v>
          </cell>
          <cell r="G37" t="str">
            <v>M.</v>
          </cell>
        </row>
        <row r="38">
          <cell r="C38">
            <v>132</v>
          </cell>
          <cell r="D38" t="str">
            <v>-  2/C - 6 SQ.MM. VAF-GRD</v>
          </cell>
          <cell r="E38">
            <v>0</v>
          </cell>
          <cell r="F38">
            <v>18</v>
          </cell>
          <cell r="G38" t="str">
            <v>M.</v>
          </cell>
        </row>
        <row r="39">
          <cell r="C39">
            <v>133</v>
          </cell>
          <cell r="D39" t="str">
            <v>-  2/C - 10 SQ.MM. VAF-GRD</v>
          </cell>
          <cell r="E39">
            <v>0</v>
          </cell>
          <cell r="F39">
            <v>24</v>
          </cell>
          <cell r="G39" t="str">
            <v>M.</v>
          </cell>
        </row>
        <row r="40">
          <cell r="C40">
            <v>134</v>
          </cell>
          <cell r="D40" t="str">
            <v>-  2/C - 16 SQ.MM. VAF-GRD</v>
          </cell>
          <cell r="E40">
            <v>0</v>
          </cell>
          <cell r="F40">
            <v>26</v>
          </cell>
          <cell r="G40" t="str">
            <v>M.</v>
          </cell>
        </row>
        <row r="41">
          <cell r="C41">
            <v>202</v>
          </cell>
          <cell r="D41" t="str">
            <v>SPACE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136</v>
          </cell>
          <cell r="D42" t="str">
            <v>-  1/C - 1 SQ.MM. NYY</v>
          </cell>
          <cell r="E42">
            <v>12</v>
          </cell>
          <cell r="F42">
            <v>4</v>
          </cell>
          <cell r="G42" t="str">
            <v>M.</v>
          </cell>
        </row>
        <row r="43">
          <cell r="C43">
            <v>137</v>
          </cell>
          <cell r="D43" t="str">
            <v>-  1/C - 1.5 SQ.MM. NYY</v>
          </cell>
          <cell r="E43">
            <v>14</v>
          </cell>
          <cell r="F43">
            <v>4</v>
          </cell>
          <cell r="G43" t="str">
            <v>M.</v>
          </cell>
        </row>
        <row r="44">
          <cell r="C44">
            <v>138</v>
          </cell>
          <cell r="D44" t="str">
            <v>-  1/C - 2.5 SQ.MM. NYY</v>
          </cell>
          <cell r="E44">
            <v>16</v>
          </cell>
          <cell r="F44">
            <v>5</v>
          </cell>
          <cell r="G44" t="str">
            <v>M.</v>
          </cell>
        </row>
        <row r="45">
          <cell r="C45">
            <v>139</v>
          </cell>
          <cell r="D45" t="str">
            <v>-  1/C - 4 SQ.MM. NYY</v>
          </cell>
          <cell r="E45">
            <v>22</v>
          </cell>
          <cell r="F45">
            <v>5</v>
          </cell>
          <cell r="G45" t="str">
            <v>M.</v>
          </cell>
        </row>
        <row r="46">
          <cell r="C46">
            <v>140</v>
          </cell>
          <cell r="D46" t="str">
            <v>-  1/C - 6 SQ.MM. NYY</v>
          </cell>
          <cell r="E46">
            <v>32</v>
          </cell>
          <cell r="F46">
            <v>6</v>
          </cell>
          <cell r="G46" t="str">
            <v>M.</v>
          </cell>
        </row>
        <row r="47">
          <cell r="C47">
            <v>141</v>
          </cell>
          <cell r="D47" t="str">
            <v>-  1/C - 10 SQ.MM. NYY</v>
          </cell>
          <cell r="E47">
            <v>39</v>
          </cell>
          <cell r="F47">
            <v>7</v>
          </cell>
          <cell r="G47" t="str">
            <v>M.</v>
          </cell>
        </row>
        <row r="48">
          <cell r="C48">
            <v>142</v>
          </cell>
          <cell r="D48" t="str">
            <v>-  1/C - 16 SQ.MM. NYY</v>
          </cell>
          <cell r="E48">
            <v>53</v>
          </cell>
          <cell r="F48">
            <v>8</v>
          </cell>
          <cell r="G48" t="str">
            <v>M.</v>
          </cell>
        </row>
        <row r="49">
          <cell r="C49">
            <v>143</v>
          </cell>
          <cell r="D49" t="str">
            <v>-  1/C - 25 SQ.MM. NYY</v>
          </cell>
          <cell r="E49">
            <v>73</v>
          </cell>
          <cell r="F49">
            <v>10</v>
          </cell>
          <cell r="G49" t="str">
            <v>M.</v>
          </cell>
        </row>
        <row r="50">
          <cell r="C50">
            <v>144</v>
          </cell>
          <cell r="D50" t="str">
            <v>-  1/C - 35 SQ.MM. NYY</v>
          </cell>
          <cell r="E50">
            <v>99</v>
          </cell>
          <cell r="F50">
            <v>14</v>
          </cell>
          <cell r="G50" t="str">
            <v>M.</v>
          </cell>
        </row>
        <row r="51">
          <cell r="C51">
            <v>145</v>
          </cell>
          <cell r="D51" t="str">
            <v>-  1/C - 50 SQ.MM. NYY</v>
          </cell>
          <cell r="E51">
            <v>133</v>
          </cell>
          <cell r="F51">
            <v>16</v>
          </cell>
          <cell r="G51" t="str">
            <v>M.</v>
          </cell>
        </row>
        <row r="52">
          <cell r="C52">
            <v>146</v>
          </cell>
          <cell r="D52" t="str">
            <v>-  1/C - 70 SQ.MM. NYY</v>
          </cell>
          <cell r="E52">
            <v>175</v>
          </cell>
          <cell r="F52">
            <v>20</v>
          </cell>
          <cell r="G52" t="str">
            <v>M.</v>
          </cell>
        </row>
        <row r="53">
          <cell r="C53">
            <v>147</v>
          </cell>
          <cell r="D53" t="str">
            <v>-  1/C - 95 SQ.MM. NYY</v>
          </cell>
          <cell r="E53">
            <v>233</v>
          </cell>
          <cell r="F53">
            <v>25</v>
          </cell>
          <cell r="G53" t="str">
            <v>M.</v>
          </cell>
        </row>
        <row r="54">
          <cell r="C54">
            <v>148</v>
          </cell>
          <cell r="D54" t="str">
            <v>-  1/C - 120 SQ.MM. NYY</v>
          </cell>
          <cell r="E54">
            <v>290</v>
          </cell>
          <cell r="F54">
            <v>30</v>
          </cell>
          <cell r="G54" t="str">
            <v>M.</v>
          </cell>
        </row>
        <row r="55">
          <cell r="C55">
            <v>149</v>
          </cell>
          <cell r="D55" t="str">
            <v>-  1/C - 150 SQ.MM. NYY</v>
          </cell>
          <cell r="E55">
            <v>357</v>
          </cell>
          <cell r="F55">
            <v>35</v>
          </cell>
          <cell r="G55" t="str">
            <v>M.</v>
          </cell>
        </row>
        <row r="56">
          <cell r="C56">
            <v>150</v>
          </cell>
          <cell r="D56" t="str">
            <v>-  1/C - 185 SQ.MM. NYY</v>
          </cell>
          <cell r="E56">
            <v>437</v>
          </cell>
          <cell r="F56">
            <v>40</v>
          </cell>
          <cell r="G56" t="str">
            <v>M.</v>
          </cell>
        </row>
        <row r="57">
          <cell r="C57">
            <v>151</v>
          </cell>
          <cell r="D57" t="str">
            <v>-  1/C - 240 SQ.MM. NYY</v>
          </cell>
          <cell r="E57">
            <v>603</v>
          </cell>
          <cell r="F57">
            <v>50</v>
          </cell>
          <cell r="G57" t="str">
            <v>M.</v>
          </cell>
        </row>
        <row r="58">
          <cell r="C58">
            <v>152</v>
          </cell>
          <cell r="D58" t="str">
            <v>-  1/C - 300 SQ.MM. NYY</v>
          </cell>
          <cell r="E58">
            <v>738</v>
          </cell>
          <cell r="F58">
            <v>60</v>
          </cell>
          <cell r="G58" t="str">
            <v>M.</v>
          </cell>
        </row>
        <row r="59">
          <cell r="C59">
            <v>153</v>
          </cell>
          <cell r="D59" t="str">
            <v>-  1/C - 400 SQ.MM. NYY</v>
          </cell>
          <cell r="E59">
            <v>926</v>
          </cell>
          <cell r="F59">
            <v>70</v>
          </cell>
          <cell r="G59" t="str">
            <v>M.</v>
          </cell>
        </row>
        <row r="60">
          <cell r="C60">
            <v>154</v>
          </cell>
          <cell r="D60" t="str">
            <v>-  1/C - 500 SQ.MM. NYY</v>
          </cell>
          <cell r="E60">
            <v>1200</v>
          </cell>
          <cell r="F60">
            <v>80</v>
          </cell>
          <cell r="G60" t="str">
            <v>M.</v>
          </cell>
        </row>
        <row r="61">
          <cell r="C61">
            <v>155</v>
          </cell>
          <cell r="D61" t="str">
            <v>-  2/C - 1 SQ.MM. NYY</v>
          </cell>
          <cell r="E61">
            <v>24</v>
          </cell>
          <cell r="F61">
            <v>7</v>
          </cell>
          <cell r="G61" t="str">
            <v>M.</v>
          </cell>
        </row>
        <row r="62">
          <cell r="C62">
            <v>156</v>
          </cell>
          <cell r="D62" t="str">
            <v>-  2/C - 1.5 SQ.MM. NYY</v>
          </cell>
          <cell r="E62">
            <v>27</v>
          </cell>
          <cell r="F62">
            <v>8</v>
          </cell>
          <cell r="G62" t="str">
            <v>M.</v>
          </cell>
        </row>
        <row r="63">
          <cell r="C63">
            <v>157</v>
          </cell>
          <cell r="D63" t="str">
            <v>-  2/C - 2.5 SQ.MM. NYY</v>
          </cell>
          <cell r="E63">
            <v>32</v>
          </cell>
          <cell r="F63">
            <v>10</v>
          </cell>
          <cell r="G63" t="str">
            <v>M.</v>
          </cell>
        </row>
        <row r="64">
          <cell r="C64">
            <v>158</v>
          </cell>
          <cell r="D64" t="str">
            <v>-  2/C - 4 SQ.MM. NYY</v>
          </cell>
          <cell r="E64">
            <v>45</v>
          </cell>
          <cell r="F64">
            <v>14</v>
          </cell>
          <cell r="G64" t="str">
            <v>M.</v>
          </cell>
        </row>
        <row r="65">
          <cell r="C65">
            <v>159</v>
          </cell>
          <cell r="D65" t="str">
            <v>-  2/C - 6 SQ.MM. NYY</v>
          </cell>
          <cell r="E65">
            <v>62</v>
          </cell>
          <cell r="F65">
            <v>18</v>
          </cell>
          <cell r="G65" t="str">
            <v>M.</v>
          </cell>
        </row>
        <row r="66">
          <cell r="C66">
            <v>160</v>
          </cell>
          <cell r="D66" t="str">
            <v>-  2/C - 10 SQ.MM. NYY</v>
          </cell>
          <cell r="E66">
            <v>88</v>
          </cell>
          <cell r="F66">
            <v>20</v>
          </cell>
          <cell r="G66" t="str">
            <v>M.</v>
          </cell>
        </row>
        <row r="67">
          <cell r="C67">
            <v>161</v>
          </cell>
          <cell r="D67" t="str">
            <v>-  2/C - 16 SQ.MM. NYY</v>
          </cell>
          <cell r="E67">
            <v>125</v>
          </cell>
          <cell r="F67">
            <v>25</v>
          </cell>
          <cell r="G67" t="str">
            <v>M.</v>
          </cell>
        </row>
        <row r="68">
          <cell r="C68">
            <v>162</v>
          </cell>
          <cell r="D68" t="str">
            <v>-  2/C - 25 SQ.MM. NYY</v>
          </cell>
          <cell r="E68">
            <v>183</v>
          </cell>
          <cell r="F68">
            <v>30</v>
          </cell>
          <cell r="G68" t="str">
            <v>M.</v>
          </cell>
        </row>
        <row r="69">
          <cell r="C69">
            <v>163</v>
          </cell>
          <cell r="D69" t="str">
            <v>-  2/C - 35 SQ.MM. NYY</v>
          </cell>
          <cell r="E69">
            <v>243</v>
          </cell>
          <cell r="F69">
            <v>35</v>
          </cell>
          <cell r="G69" t="str">
            <v>M.</v>
          </cell>
        </row>
        <row r="70">
          <cell r="C70">
            <v>164</v>
          </cell>
          <cell r="D70" t="str">
            <v>-  2/C - 50 SQ.MM. NYY</v>
          </cell>
          <cell r="E70">
            <v>347</v>
          </cell>
          <cell r="F70">
            <v>40</v>
          </cell>
          <cell r="G70" t="str">
            <v>M.</v>
          </cell>
        </row>
        <row r="71">
          <cell r="C71">
            <v>165</v>
          </cell>
          <cell r="D71" t="str">
            <v>-  2/C - 70 SQ.MM. NYY</v>
          </cell>
          <cell r="E71">
            <v>451</v>
          </cell>
          <cell r="F71">
            <v>60</v>
          </cell>
          <cell r="G71" t="str">
            <v>M.</v>
          </cell>
        </row>
        <row r="72">
          <cell r="C72">
            <v>166</v>
          </cell>
          <cell r="D72" t="str">
            <v>-  2/C - 95 SQ.MM. NYY</v>
          </cell>
          <cell r="E72">
            <v>592</v>
          </cell>
          <cell r="F72">
            <v>70</v>
          </cell>
          <cell r="G72" t="str">
            <v>M.</v>
          </cell>
        </row>
        <row r="73">
          <cell r="C73">
            <v>167</v>
          </cell>
          <cell r="D73" t="str">
            <v>-  2/C - 120 SQ.MM. NYY</v>
          </cell>
          <cell r="E73">
            <v>736</v>
          </cell>
          <cell r="F73">
            <v>75</v>
          </cell>
          <cell r="G73" t="str">
            <v>M.</v>
          </cell>
        </row>
        <row r="74">
          <cell r="C74">
            <v>168</v>
          </cell>
          <cell r="D74" t="str">
            <v>-  2/C - 150 SQ.MM. NYY</v>
          </cell>
          <cell r="E74">
            <v>902</v>
          </cell>
          <cell r="F74">
            <v>80</v>
          </cell>
          <cell r="G74" t="str">
            <v>M.</v>
          </cell>
        </row>
        <row r="75">
          <cell r="C75">
            <v>169</v>
          </cell>
          <cell r="D75" t="str">
            <v>-  2/C - 185 SQ.MM. NYY</v>
          </cell>
          <cell r="E75">
            <v>1107</v>
          </cell>
          <cell r="F75">
            <v>85</v>
          </cell>
          <cell r="G75" t="str">
            <v>M.</v>
          </cell>
        </row>
        <row r="76">
          <cell r="C76">
            <v>170</v>
          </cell>
          <cell r="D76" t="str">
            <v>-  2/C - 240 SQ.MM. NYY</v>
          </cell>
          <cell r="E76">
            <v>1512</v>
          </cell>
          <cell r="F76">
            <v>90</v>
          </cell>
          <cell r="G76" t="str">
            <v>M.</v>
          </cell>
        </row>
        <row r="77">
          <cell r="C77">
            <v>171</v>
          </cell>
          <cell r="D77" t="str">
            <v>-  2/C - 300 SQ.MM. NYY</v>
          </cell>
          <cell r="E77">
            <v>1861</v>
          </cell>
          <cell r="F77">
            <v>100</v>
          </cell>
          <cell r="G77" t="str">
            <v>M.</v>
          </cell>
        </row>
        <row r="78">
          <cell r="C78">
            <v>172</v>
          </cell>
          <cell r="D78" t="str">
            <v>-  3/C - 1 SQ.MM. NYY</v>
          </cell>
          <cell r="E78">
            <v>26</v>
          </cell>
          <cell r="F78">
            <v>10</v>
          </cell>
          <cell r="G78" t="str">
            <v>M.</v>
          </cell>
        </row>
        <row r="79">
          <cell r="C79">
            <v>173</v>
          </cell>
          <cell r="D79" t="str">
            <v>-  3/C - 1.5 SQ.MM. NYY</v>
          </cell>
          <cell r="E79">
            <v>30</v>
          </cell>
          <cell r="F79">
            <v>14</v>
          </cell>
          <cell r="G79" t="str">
            <v>M.</v>
          </cell>
        </row>
        <row r="80">
          <cell r="C80">
            <v>174</v>
          </cell>
          <cell r="D80" t="str">
            <v>-  3/C - 2.5 SQ.MM. NYY</v>
          </cell>
          <cell r="E80">
            <v>37</v>
          </cell>
          <cell r="F80">
            <v>18</v>
          </cell>
          <cell r="G80" t="str">
            <v>M.</v>
          </cell>
        </row>
        <row r="81">
          <cell r="C81">
            <v>175</v>
          </cell>
          <cell r="D81" t="str">
            <v>-  3/C - 4 SQ.MM. NYY</v>
          </cell>
          <cell r="E81">
            <v>53</v>
          </cell>
          <cell r="F81">
            <v>20</v>
          </cell>
          <cell r="G81" t="str">
            <v>M.</v>
          </cell>
        </row>
        <row r="82">
          <cell r="C82">
            <v>176</v>
          </cell>
          <cell r="D82" t="str">
            <v>-  3/C - 6 SQ.MM. NYY</v>
          </cell>
          <cell r="E82">
            <v>77</v>
          </cell>
          <cell r="F82">
            <v>25</v>
          </cell>
          <cell r="G82" t="str">
            <v>M.</v>
          </cell>
        </row>
        <row r="83">
          <cell r="C83">
            <v>177</v>
          </cell>
          <cell r="D83" t="str">
            <v>-  3/C - 10 SQ.MM. NYY</v>
          </cell>
          <cell r="E83">
            <v>113</v>
          </cell>
          <cell r="F83">
            <v>30</v>
          </cell>
          <cell r="G83" t="str">
            <v>M.</v>
          </cell>
        </row>
        <row r="84">
          <cell r="C84">
            <v>178</v>
          </cell>
          <cell r="D84" t="str">
            <v>-  3/C - 16 SQ.MM. NYY</v>
          </cell>
          <cell r="E84">
            <v>166</v>
          </cell>
          <cell r="F84">
            <v>35</v>
          </cell>
          <cell r="G84" t="str">
            <v>M.</v>
          </cell>
        </row>
        <row r="85">
          <cell r="C85">
            <v>179</v>
          </cell>
          <cell r="D85" t="str">
            <v>-  3/C - 25 SQ.MM. NYY</v>
          </cell>
          <cell r="E85">
            <v>240</v>
          </cell>
          <cell r="F85">
            <v>40</v>
          </cell>
          <cell r="G85" t="str">
            <v>M.</v>
          </cell>
        </row>
        <row r="86">
          <cell r="C86">
            <v>180</v>
          </cell>
          <cell r="D86" t="str">
            <v>-  3/C - 35 SQ.MM. NYY</v>
          </cell>
          <cell r="E86">
            <v>323</v>
          </cell>
          <cell r="F86">
            <v>65</v>
          </cell>
          <cell r="G86" t="str">
            <v>M.</v>
          </cell>
        </row>
        <row r="87">
          <cell r="C87">
            <v>181</v>
          </cell>
          <cell r="D87" t="str">
            <v>-  3/C - 50 SQ.MM. NYY</v>
          </cell>
          <cell r="E87">
            <v>468</v>
          </cell>
          <cell r="F87">
            <v>70</v>
          </cell>
          <cell r="G87" t="str">
            <v>M.</v>
          </cell>
        </row>
        <row r="88">
          <cell r="C88">
            <v>182</v>
          </cell>
          <cell r="D88" t="str">
            <v>-  3/C - 70 SQ.MM. NYY</v>
          </cell>
          <cell r="E88">
            <v>605</v>
          </cell>
          <cell r="F88">
            <v>75</v>
          </cell>
          <cell r="G88" t="str">
            <v>M.</v>
          </cell>
        </row>
        <row r="89">
          <cell r="C89">
            <v>183</v>
          </cell>
          <cell r="D89" t="str">
            <v>-  3/C - 95 SQ.MM. NYY</v>
          </cell>
          <cell r="E89">
            <v>806</v>
          </cell>
          <cell r="F89">
            <v>80</v>
          </cell>
          <cell r="G89" t="str">
            <v>M.</v>
          </cell>
        </row>
        <row r="90">
          <cell r="C90">
            <v>184</v>
          </cell>
          <cell r="D90" t="str">
            <v>-  3/C - 120 SQ.MM. NYY</v>
          </cell>
          <cell r="E90">
            <v>1012</v>
          </cell>
          <cell r="F90">
            <v>85</v>
          </cell>
          <cell r="G90" t="str">
            <v>M.</v>
          </cell>
        </row>
        <row r="91">
          <cell r="C91">
            <v>185</v>
          </cell>
          <cell r="D91" t="str">
            <v>-  3/C - 150 SQ.MM. NYY</v>
          </cell>
          <cell r="E91">
            <v>1233</v>
          </cell>
          <cell r="F91">
            <v>90</v>
          </cell>
          <cell r="G91" t="str">
            <v>M.</v>
          </cell>
        </row>
        <row r="92">
          <cell r="C92">
            <v>186</v>
          </cell>
          <cell r="D92" t="str">
            <v>-  3/C - 185 SQ.MM. NYY</v>
          </cell>
          <cell r="E92">
            <v>1524</v>
          </cell>
          <cell r="F92">
            <v>110</v>
          </cell>
          <cell r="G92" t="str">
            <v>M.</v>
          </cell>
        </row>
        <row r="93">
          <cell r="C93">
            <v>187</v>
          </cell>
          <cell r="D93" t="str">
            <v>-  3/C - 240 SQ.MM. NYY</v>
          </cell>
          <cell r="E93">
            <v>2076</v>
          </cell>
          <cell r="F93">
            <v>120</v>
          </cell>
          <cell r="G93" t="str">
            <v>M.</v>
          </cell>
        </row>
        <row r="94">
          <cell r="C94">
            <v>188</v>
          </cell>
          <cell r="D94" t="str">
            <v>-  3/C - 300 SQ.MM. NYY</v>
          </cell>
          <cell r="E94">
            <v>2553</v>
          </cell>
          <cell r="F94">
            <v>130</v>
          </cell>
          <cell r="G94" t="str">
            <v>M.</v>
          </cell>
        </row>
        <row r="95">
          <cell r="C95">
            <v>189</v>
          </cell>
          <cell r="D95" t="str">
            <v>-  4/C - 1 SQ.MM. NYY</v>
          </cell>
          <cell r="E95">
            <v>31</v>
          </cell>
          <cell r="F95">
            <v>14</v>
          </cell>
          <cell r="G95" t="str">
            <v>M.</v>
          </cell>
        </row>
        <row r="96">
          <cell r="C96">
            <v>190</v>
          </cell>
          <cell r="D96" t="str">
            <v>-  4/C - 1.5 SQ.MM. NYY</v>
          </cell>
          <cell r="E96">
            <v>35</v>
          </cell>
          <cell r="F96">
            <v>18</v>
          </cell>
          <cell r="G96" t="str">
            <v>M.</v>
          </cell>
        </row>
        <row r="97">
          <cell r="C97">
            <v>191</v>
          </cell>
          <cell r="D97" t="str">
            <v>-  4/C - 2.5 SQ.MM. NYY</v>
          </cell>
          <cell r="E97">
            <v>43</v>
          </cell>
          <cell r="F97">
            <v>20</v>
          </cell>
          <cell r="G97" t="str">
            <v>M.</v>
          </cell>
        </row>
        <row r="98">
          <cell r="C98">
            <v>192</v>
          </cell>
          <cell r="D98" t="str">
            <v>-  4/C - 4 SQ.MM. NYY</v>
          </cell>
          <cell r="E98">
            <v>64</v>
          </cell>
          <cell r="F98">
            <v>25</v>
          </cell>
          <cell r="G98" t="str">
            <v>M.</v>
          </cell>
        </row>
        <row r="99">
          <cell r="C99">
            <v>193</v>
          </cell>
          <cell r="D99" t="str">
            <v>-  4/C - 6 SQ.MM. NYY</v>
          </cell>
          <cell r="E99">
            <v>93</v>
          </cell>
          <cell r="F99">
            <v>30</v>
          </cell>
          <cell r="G99" t="str">
            <v>M.</v>
          </cell>
        </row>
        <row r="100">
          <cell r="C100">
            <v>194</v>
          </cell>
          <cell r="D100" t="str">
            <v>-  4/C - 10 SQ.MM. NYY</v>
          </cell>
          <cell r="E100">
            <v>143</v>
          </cell>
          <cell r="F100">
            <v>40</v>
          </cell>
          <cell r="G100" t="str">
            <v>M.</v>
          </cell>
        </row>
        <row r="101">
          <cell r="C101">
            <v>195</v>
          </cell>
          <cell r="D101" t="str">
            <v>-  4/C - 16 SQ.MM. NYY</v>
          </cell>
          <cell r="E101">
            <v>210</v>
          </cell>
          <cell r="F101">
            <v>45</v>
          </cell>
          <cell r="G101" t="str">
            <v>M.</v>
          </cell>
        </row>
        <row r="102">
          <cell r="C102">
            <v>196</v>
          </cell>
          <cell r="D102" t="str">
            <v>-  4/C - 25 SQ.MM. NYY</v>
          </cell>
          <cell r="E102">
            <v>308</v>
          </cell>
          <cell r="F102">
            <v>65</v>
          </cell>
          <cell r="G102" t="str">
            <v>M.</v>
          </cell>
        </row>
        <row r="103">
          <cell r="C103">
            <v>197</v>
          </cell>
          <cell r="D103" t="str">
            <v>-  4/C - 35 SQ.MM. NYY</v>
          </cell>
          <cell r="E103">
            <v>425</v>
          </cell>
          <cell r="F103">
            <v>70</v>
          </cell>
          <cell r="G103" t="str">
            <v>M.</v>
          </cell>
        </row>
        <row r="104">
          <cell r="C104">
            <v>198</v>
          </cell>
          <cell r="D104" t="str">
            <v>-  4/C - 50 SQ.MM. NYY</v>
          </cell>
          <cell r="E104">
            <v>596</v>
          </cell>
          <cell r="F104">
            <v>75</v>
          </cell>
          <cell r="G104" t="str">
            <v>M.</v>
          </cell>
        </row>
        <row r="105">
          <cell r="C105">
            <v>199</v>
          </cell>
          <cell r="D105" t="str">
            <v>-  4/C - 70 SQ.MM. NYY</v>
          </cell>
          <cell r="E105">
            <v>782</v>
          </cell>
          <cell r="F105">
            <v>80</v>
          </cell>
          <cell r="G105" t="str">
            <v>M.</v>
          </cell>
        </row>
        <row r="106">
          <cell r="C106">
            <v>200</v>
          </cell>
          <cell r="D106" t="str">
            <v>-  4/C - 95 SQ.MM. NYY</v>
          </cell>
          <cell r="E106">
            <v>1051</v>
          </cell>
          <cell r="F106">
            <v>85</v>
          </cell>
          <cell r="G106" t="str">
            <v>M.</v>
          </cell>
        </row>
        <row r="107">
          <cell r="C107">
            <v>201</v>
          </cell>
          <cell r="D107" t="str">
            <v>-  4/C - 120 SQ.MM. NYY</v>
          </cell>
          <cell r="E107">
            <v>1307</v>
          </cell>
          <cell r="F107">
            <v>90</v>
          </cell>
          <cell r="G107" t="str">
            <v>M.</v>
          </cell>
        </row>
        <row r="108">
          <cell r="C108">
            <v>202</v>
          </cell>
          <cell r="D108" t="str">
            <v>-  4/C - 150 SQ.MM. NYY</v>
          </cell>
          <cell r="E108">
            <v>1607</v>
          </cell>
          <cell r="F108">
            <v>110</v>
          </cell>
          <cell r="G108" t="str">
            <v>M.</v>
          </cell>
        </row>
        <row r="109">
          <cell r="C109">
            <v>203</v>
          </cell>
          <cell r="D109" t="str">
            <v>-  4/C - 185 SQ.MM. NYY</v>
          </cell>
          <cell r="E109">
            <v>1969</v>
          </cell>
          <cell r="F109">
            <v>120</v>
          </cell>
          <cell r="G109" t="str">
            <v>M.</v>
          </cell>
        </row>
        <row r="110">
          <cell r="C110">
            <v>204</v>
          </cell>
          <cell r="D110" t="str">
            <v>-  4/C - 240 SQ.MM. NYY</v>
          </cell>
          <cell r="E110">
            <v>2705</v>
          </cell>
          <cell r="F110">
            <v>130</v>
          </cell>
          <cell r="G110" t="str">
            <v>M.</v>
          </cell>
        </row>
        <row r="111">
          <cell r="C111">
            <v>205</v>
          </cell>
          <cell r="D111" t="str">
            <v>-  4/C - 300 SQ.MM. NYY</v>
          </cell>
          <cell r="E111">
            <v>3325</v>
          </cell>
          <cell r="F111">
            <v>140</v>
          </cell>
          <cell r="G111" t="str">
            <v>M.</v>
          </cell>
        </row>
        <row r="112">
          <cell r="C112">
            <v>206</v>
          </cell>
          <cell r="D112" t="str">
            <v>-  3/C - 6 SQ.MM. NYY-N</v>
          </cell>
          <cell r="E112">
            <v>0</v>
          </cell>
          <cell r="F112">
            <v>35</v>
          </cell>
          <cell r="G112" t="str">
            <v>M.</v>
          </cell>
        </row>
        <row r="113">
          <cell r="C113">
            <v>207</v>
          </cell>
          <cell r="D113" t="str">
            <v>-  3/C - 10 SQ.MM. NYY-N</v>
          </cell>
          <cell r="E113">
            <v>0</v>
          </cell>
          <cell r="F113">
            <v>40</v>
          </cell>
          <cell r="G113" t="str">
            <v>M.</v>
          </cell>
        </row>
        <row r="114">
          <cell r="C114">
            <v>208</v>
          </cell>
          <cell r="D114" t="str">
            <v>-  3/C - 16 SQ.MM. NYY-N</v>
          </cell>
          <cell r="E114">
            <v>0</v>
          </cell>
          <cell r="F114">
            <v>60</v>
          </cell>
          <cell r="G114" t="str">
            <v>M.</v>
          </cell>
        </row>
        <row r="115">
          <cell r="C115">
            <v>209</v>
          </cell>
          <cell r="D115" t="str">
            <v>-  3/C - 25 SQ.MM. NYY-N</v>
          </cell>
          <cell r="E115">
            <v>358</v>
          </cell>
          <cell r="F115">
            <v>65</v>
          </cell>
          <cell r="G115" t="str">
            <v>M.</v>
          </cell>
        </row>
        <row r="116">
          <cell r="C116">
            <v>210</v>
          </cell>
          <cell r="D116" t="str">
            <v>-  3/C - 35 SQ.MM. NYY-N</v>
          </cell>
          <cell r="E116">
            <v>475</v>
          </cell>
          <cell r="F116">
            <v>70</v>
          </cell>
          <cell r="G116" t="str">
            <v>M.</v>
          </cell>
        </row>
        <row r="117">
          <cell r="C117">
            <v>211</v>
          </cell>
          <cell r="D117" t="str">
            <v>-  3/C - 50 SQ.MM. NYY-N</v>
          </cell>
          <cell r="E117">
            <v>672</v>
          </cell>
          <cell r="F117">
            <v>75</v>
          </cell>
          <cell r="G117" t="str">
            <v>M.</v>
          </cell>
        </row>
        <row r="118">
          <cell r="C118">
            <v>212</v>
          </cell>
          <cell r="D118" t="str">
            <v>-  3/C - 70 SQ.MM. NYY-N</v>
          </cell>
          <cell r="E118">
            <v>899</v>
          </cell>
          <cell r="F118">
            <v>80</v>
          </cell>
          <cell r="G118" t="str">
            <v>M.</v>
          </cell>
        </row>
        <row r="119">
          <cell r="C119">
            <v>213</v>
          </cell>
          <cell r="D119" t="str">
            <v>-  3/C - 95 SQ.MM. NYY-N</v>
          </cell>
          <cell r="E119">
            <v>1197</v>
          </cell>
          <cell r="F119">
            <v>85</v>
          </cell>
          <cell r="G119" t="str">
            <v>M.</v>
          </cell>
        </row>
        <row r="120">
          <cell r="C120">
            <v>214</v>
          </cell>
          <cell r="D120" t="str">
            <v>-  3/C - 120 SQ.MM. NYY-N</v>
          </cell>
          <cell r="E120">
            <v>1502</v>
          </cell>
          <cell r="F120">
            <v>90</v>
          </cell>
          <cell r="G120" t="str">
            <v>M.</v>
          </cell>
        </row>
        <row r="121">
          <cell r="C121">
            <v>215</v>
          </cell>
          <cell r="D121" t="str">
            <v>-  3/C - 150 SQ.MM. NYY-N</v>
          </cell>
          <cell r="E121">
            <v>1790</v>
          </cell>
          <cell r="F121">
            <v>110</v>
          </cell>
          <cell r="G121" t="str">
            <v>M.</v>
          </cell>
        </row>
        <row r="122">
          <cell r="C122">
            <v>216</v>
          </cell>
          <cell r="D122" t="str">
            <v>-  3/C - 185 SQ.MM. NYY-N</v>
          </cell>
          <cell r="E122">
            <v>2221</v>
          </cell>
          <cell r="F122">
            <v>120</v>
          </cell>
          <cell r="G122" t="str">
            <v>M.</v>
          </cell>
        </row>
        <row r="123">
          <cell r="C123">
            <v>217</v>
          </cell>
          <cell r="D123" t="str">
            <v>-  3/C - 240 SQ.MM. NYY-N</v>
          </cell>
          <cell r="E123">
            <v>3015</v>
          </cell>
          <cell r="F123">
            <v>130</v>
          </cell>
          <cell r="G123" t="str">
            <v>M.</v>
          </cell>
        </row>
        <row r="124">
          <cell r="C124">
            <v>218</v>
          </cell>
          <cell r="D124" t="str">
            <v>-  3/C - 300 SQ.MM. NYY-N</v>
          </cell>
          <cell r="E124">
            <v>3713</v>
          </cell>
          <cell r="F124">
            <v>140</v>
          </cell>
          <cell r="G124" t="str">
            <v>M.</v>
          </cell>
        </row>
        <row r="125">
          <cell r="C125">
            <v>219</v>
          </cell>
          <cell r="D125" t="str">
            <v>-  3/C - 6 SQ.MM. NYCY</v>
          </cell>
          <cell r="E125">
            <v>0</v>
          </cell>
          <cell r="F125">
            <v>75</v>
          </cell>
          <cell r="G125" t="str">
            <v>M.</v>
          </cell>
        </row>
        <row r="126">
          <cell r="C126">
            <v>220</v>
          </cell>
          <cell r="D126" t="str">
            <v>-  3/C - 10 SQ.MM. NYCY</v>
          </cell>
          <cell r="E126">
            <v>0</v>
          </cell>
          <cell r="F126">
            <v>80</v>
          </cell>
          <cell r="G126" t="str">
            <v>M.</v>
          </cell>
        </row>
        <row r="127">
          <cell r="C127">
            <v>221</v>
          </cell>
          <cell r="D127" t="str">
            <v>-  3/C - 16 SQ.MM. NYCY</v>
          </cell>
          <cell r="E127">
            <v>0</v>
          </cell>
          <cell r="F127">
            <v>85</v>
          </cell>
          <cell r="G127" t="str">
            <v>M.</v>
          </cell>
        </row>
        <row r="128">
          <cell r="C128">
            <v>222</v>
          </cell>
          <cell r="D128" t="str">
            <v>-  3/C - 25 SQ.MM. NYCY</v>
          </cell>
          <cell r="E128">
            <v>390</v>
          </cell>
          <cell r="F128">
            <v>75</v>
          </cell>
          <cell r="G128" t="str">
            <v>M.</v>
          </cell>
        </row>
        <row r="129">
          <cell r="C129">
            <v>223</v>
          </cell>
          <cell r="D129" t="str">
            <v>-  3/C - 35 SQ.MM. NYCY</v>
          </cell>
          <cell r="E129">
            <v>485</v>
          </cell>
          <cell r="F129">
            <v>80</v>
          </cell>
          <cell r="G129" t="str">
            <v>M.</v>
          </cell>
        </row>
        <row r="130">
          <cell r="C130">
            <v>224</v>
          </cell>
          <cell r="D130" t="str">
            <v>-  3/C - 50 SQ.MM. NYCY</v>
          </cell>
          <cell r="E130">
            <v>718</v>
          </cell>
          <cell r="F130">
            <v>85</v>
          </cell>
          <cell r="G130" t="str">
            <v>M.</v>
          </cell>
        </row>
        <row r="131">
          <cell r="C131">
            <v>225</v>
          </cell>
          <cell r="D131" t="str">
            <v>-  3/C - 70 SQ.MM. NYCY</v>
          </cell>
          <cell r="E131">
            <v>918</v>
          </cell>
          <cell r="F131">
            <v>90</v>
          </cell>
          <cell r="G131" t="str">
            <v>M.</v>
          </cell>
        </row>
        <row r="132">
          <cell r="C132">
            <v>226</v>
          </cell>
          <cell r="D132" t="str">
            <v>-  3/C - 95 SQ.MM. NYCY</v>
          </cell>
          <cell r="E132">
            <v>1234</v>
          </cell>
          <cell r="F132">
            <v>110</v>
          </cell>
          <cell r="G132" t="str">
            <v>M.</v>
          </cell>
        </row>
        <row r="133">
          <cell r="C133">
            <v>227</v>
          </cell>
          <cell r="D133" t="str">
            <v>-  3/C - 120 SQ.MM. NYCY</v>
          </cell>
          <cell r="E133">
            <v>1564</v>
          </cell>
          <cell r="F133">
            <v>120</v>
          </cell>
          <cell r="G133" t="str">
            <v>M.</v>
          </cell>
        </row>
        <row r="134">
          <cell r="C134">
            <v>228</v>
          </cell>
          <cell r="D134" t="str">
            <v>-  3/C - 150 SQ.MM. NYCY</v>
          </cell>
          <cell r="E134">
            <v>1872</v>
          </cell>
          <cell r="F134">
            <v>130</v>
          </cell>
          <cell r="G134" t="str">
            <v>M.</v>
          </cell>
        </row>
        <row r="135">
          <cell r="C135">
            <v>229</v>
          </cell>
          <cell r="D135" t="str">
            <v>-  3/C - 185 SQ.MM. NYCY</v>
          </cell>
          <cell r="E135">
            <v>2322</v>
          </cell>
          <cell r="F135">
            <v>140</v>
          </cell>
          <cell r="G135" t="str">
            <v>M.</v>
          </cell>
        </row>
        <row r="136">
          <cell r="C136">
            <v>230</v>
          </cell>
          <cell r="D136" t="str">
            <v>-  3/C - 240 SQ.MM. NYCY</v>
          </cell>
          <cell r="E136">
            <v>3146</v>
          </cell>
          <cell r="F136">
            <v>150</v>
          </cell>
          <cell r="G136" t="str">
            <v>M.</v>
          </cell>
        </row>
        <row r="137">
          <cell r="C137">
            <v>231</v>
          </cell>
          <cell r="D137" t="str">
            <v>-  3/C - 300 SQ.MM. NYCY</v>
          </cell>
          <cell r="E137">
            <v>3865</v>
          </cell>
          <cell r="F137">
            <v>170</v>
          </cell>
          <cell r="G137" t="str">
            <v>M.</v>
          </cell>
        </row>
        <row r="138">
          <cell r="C138">
            <v>232</v>
          </cell>
          <cell r="D138" t="str">
            <v>-  1/C - 2.5 SQ.MM. 0.6/1KV.CV</v>
          </cell>
          <cell r="E138">
            <v>15</v>
          </cell>
          <cell r="F138">
            <v>5</v>
          </cell>
          <cell r="G138" t="str">
            <v>M.</v>
          </cell>
        </row>
        <row r="139">
          <cell r="C139">
            <v>233</v>
          </cell>
          <cell r="D139" t="str">
            <v>-  1/C - 4 SQ.MM. 0.6/1KV.CV</v>
          </cell>
          <cell r="E139">
            <v>16</v>
          </cell>
          <cell r="F139">
            <v>6</v>
          </cell>
          <cell r="G139" t="str">
            <v>M.</v>
          </cell>
        </row>
        <row r="140">
          <cell r="C140">
            <v>234</v>
          </cell>
          <cell r="D140" t="str">
            <v>-  1/C - 6 SQ.MM. 0.6/1KV.CV</v>
          </cell>
          <cell r="E140">
            <v>20</v>
          </cell>
          <cell r="F140">
            <v>7</v>
          </cell>
          <cell r="G140" t="str">
            <v>M.</v>
          </cell>
        </row>
        <row r="141">
          <cell r="C141">
            <v>235</v>
          </cell>
          <cell r="D141" t="str">
            <v>-  1/C - 10 SQ.MM. 0.6/1KV.CV</v>
          </cell>
          <cell r="E141">
            <v>29</v>
          </cell>
          <cell r="F141">
            <v>8</v>
          </cell>
          <cell r="G141" t="str">
            <v>M.</v>
          </cell>
        </row>
        <row r="142">
          <cell r="C142">
            <v>236</v>
          </cell>
          <cell r="D142" t="str">
            <v>-  1/C - 16 SQ.MM. 0.6/1KV.CV</v>
          </cell>
          <cell r="E142">
            <v>41</v>
          </cell>
          <cell r="F142">
            <v>10</v>
          </cell>
          <cell r="G142" t="str">
            <v>M.</v>
          </cell>
        </row>
        <row r="143">
          <cell r="C143">
            <v>237</v>
          </cell>
          <cell r="D143" t="str">
            <v>-  1/C - 25 SQ.MM. 0.6/1KV.CV</v>
          </cell>
          <cell r="E143">
            <v>59</v>
          </cell>
          <cell r="F143">
            <v>14</v>
          </cell>
          <cell r="G143" t="str">
            <v>M.</v>
          </cell>
        </row>
        <row r="144">
          <cell r="C144">
            <v>238</v>
          </cell>
          <cell r="D144" t="str">
            <v>-  1/C - 35 SQ.MM. 0.6/1KV.CV</v>
          </cell>
          <cell r="E144">
            <v>77</v>
          </cell>
          <cell r="F144">
            <v>18</v>
          </cell>
          <cell r="G144" t="str">
            <v>M.</v>
          </cell>
        </row>
        <row r="145">
          <cell r="C145">
            <v>239</v>
          </cell>
          <cell r="D145" t="str">
            <v>-  1/C - 50 SQ.MM. 0.6/1KV.CV</v>
          </cell>
          <cell r="E145">
            <v>103</v>
          </cell>
          <cell r="F145">
            <v>20</v>
          </cell>
          <cell r="G145" t="str">
            <v>M.</v>
          </cell>
        </row>
        <row r="146">
          <cell r="C146">
            <v>240</v>
          </cell>
          <cell r="D146" t="str">
            <v>-  1/C - 70 SQ.MM. 0.6/1KV.CV</v>
          </cell>
          <cell r="E146">
            <v>142</v>
          </cell>
          <cell r="F146">
            <v>25</v>
          </cell>
          <cell r="G146" t="str">
            <v>M.</v>
          </cell>
        </row>
        <row r="147">
          <cell r="C147">
            <v>241</v>
          </cell>
          <cell r="D147" t="str">
            <v>-  1/C - 95 SQ.MM. 0.6/1KV.CV</v>
          </cell>
          <cell r="E147">
            <v>193</v>
          </cell>
          <cell r="F147">
            <v>30</v>
          </cell>
          <cell r="G147" t="str">
            <v>M.</v>
          </cell>
        </row>
        <row r="148">
          <cell r="C148">
            <v>242</v>
          </cell>
          <cell r="D148" t="str">
            <v>-  1/C - 120 SQ.MM. 0.6/1KV.CV</v>
          </cell>
          <cell r="E148">
            <v>242</v>
          </cell>
          <cell r="F148">
            <v>35</v>
          </cell>
          <cell r="G148" t="str">
            <v>M.</v>
          </cell>
        </row>
        <row r="149">
          <cell r="C149">
            <v>243</v>
          </cell>
          <cell r="D149" t="str">
            <v>-  1/C - 150 SQ.MM. 0.6/1KV.CV</v>
          </cell>
          <cell r="E149">
            <v>296</v>
          </cell>
          <cell r="F149">
            <v>40</v>
          </cell>
          <cell r="G149" t="str">
            <v>M.</v>
          </cell>
        </row>
        <row r="150">
          <cell r="C150">
            <v>244</v>
          </cell>
          <cell r="D150" t="str">
            <v>-  1/C - 185 SQ.MM. 0.6/1KV.CV</v>
          </cell>
          <cell r="E150">
            <v>398</v>
          </cell>
          <cell r="F150">
            <v>60</v>
          </cell>
          <cell r="G150" t="str">
            <v>M.</v>
          </cell>
        </row>
        <row r="151">
          <cell r="C151">
            <v>245</v>
          </cell>
          <cell r="D151" t="str">
            <v>-  1/C - 240 SQ.MM. 0.6/1KV.CV</v>
          </cell>
          <cell r="E151">
            <v>480</v>
          </cell>
          <cell r="F151">
            <v>70</v>
          </cell>
          <cell r="G151" t="str">
            <v>M.</v>
          </cell>
        </row>
        <row r="152">
          <cell r="C152">
            <v>246</v>
          </cell>
          <cell r="D152" t="str">
            <v>-  1/C - 300 SQ.MM. 0.6/1KV.CV</v>
          </cell>
          <cell r="E152">
            <v>597</v>
          </cell>
          <cell r="F152">
            <v>75</v>
          </cell>
          <cell r="G152" t="str">
            <v>M.</v>
          </cell>
        </row>
        <row r="153">
          <cell r="C153">
            <v>247</v>
          </cell>
          <cell r="D153" t="str">
            <v>-  1/C - 400 SQ.MM. 0.6/1KV.CV</v>
          </cell>
          <cell r="E153">
            <v>753</v>
          </cell>
          <cell r="F153">
            <v>80</v>
          </cell>
          <cell r="G153" t="str">
            <v>M.</v>
          </cell>
        </row>
        <row r="154">
          <cell r="C154">
            <v>248</v>
          </cell>
          <cell r="D154" t="str">
            <v>-  2/C - 2.5 SQ.MM. 0.6/1KV.CV</v>
          </cell>
          <cell r="E154">
            <v>30</v>
          </cell>
          <cell r="F154">
            <v>8</v>
          </cell>
          <cell r="G154" t="str">
            <v>M.</v>
          </cell>
        </row>
        <row r="155">
          <cell r="C155">
            <v>249</v>
          </cell>
          <cell r="D155" t="str">
            <v>-  2/C - 4 SQ.MM. 0.6/1KV.CV</v>
          </cell>
          <cell r="E155">
            <v>36</v>
          </cell>
          <cell r="F155">
            <v>10</v>
          </cell>
          <cell r="G155" t="str">
            <v>M.</v>
          </cell>
        </row>
        <row r="156">
          <cell r="C156">
            <v>250</v>
          </cell>
          <cell r="D156" t="str">
            <v>-  2/C - 6 SQ.MM. 0.6/1KV.CV</v>
          </cell>
          <cell r="E156">
            <v>46</v>
          </cell>
          <cell r="F156">
            <v>14</v>
          </cell>
          <cell r="G156" t="str">
            <v>M.</v>
          </cell>
        </row>
        <row r="157">
          <cell r="C157">
            <v>251</v>
          </cell>
          <cell r="D157" t="str">
            <v>-  2/C - 10 SQ.MM. 0.6/1KV.CV</v>
          </cell>
          <cell r="E157">
            <v>60</v>
          </cell>
          <cell r="F157">
            <v>18</v>
          </cell>
          <cell r="G157" t="str">
            <v>M.</v>
          </cell>
        </row>
        <row r="158">
          <cell r="C158">
            <v>252</v>
          </cell>
          <cell r="D158" t="str">
            <v>-  2/C - 16 SQ.MM. 0.6/1KV.CV</v>
          </cell>
          <cell r="E158">
            <v>87</v>
          </cell>
          <cell r="F158">
            <v>20</v>
          </cell>
          <cell r="G158" t="str">
            <v>M.</v>
          </cell>
        </row>
        <row r="159">
          <cell r="C159">
            <v>253</v>
          </cell>
          <cell r="D159" t="str">
            <v>-  2/C - 25 SQ.MM. 0.6/1KV.CV</v>
          </cell>
          <cell r="E159">
            <v>128</v>
          </cell>
          <cell r="F159">
            <v>25</v>
          </cell>
          <cell r="G159" t="str">
            <v>M.</v>
          </cell>
        </row>
        <row r="160">
          <cell r="C160">
            <v>254</v>
          </cell>
          <cell r="D160" t="str">
            <v>-  2/C - 35 SQ.MM. 0.6/1KV.CV</v>
          </cell>
          <cell r="E160">
            <v>166</v>
          </cell>
          <cell r="F160">
            <v>30</v>
          </cell>
          <cell r="G160" t="str">
            <v>M.</v>
          </cell>
        </row>
        <row r="161">
          <cell r="C161">
            <v>255</v>
          </cell>
          <cell r="D161" t="str">
            <v>-  2/C - 50 SQ.MM. 0.6/1KV.CV</v>
          </cell>
          <cell r="E161">
            <v>228</v>
          </cell>
          <cell r="F161">
            <v>35</v>
          </cell>
          <cell r="G161" t="str">
            <v>M.</v>
          </cell>
        </row>
        <row r="162">
          <cell r="C162">
            <v>256</v>
          </cell>
          <cell r="D162" t="str">
            <v>-  2/C - 70 SQ.MM. 0.6/1KV.CV</v>
          </cell>
          <cell r="E162">
            <v>315</v>
          </cell>
          <cell r="F162">
            <v>40</v>
          </cell>
          <cell r="G162" t="str">
            <v>M.</v>
          </cell>
        </row>
        <row r="163">
          <cell r="C163">
            <v>257</v>
          </cell>
          <cell r="D163" t="str">
            <v>-  2/C - 95 SQ.MM. 0.6/1KV.CV</v>
          </cell>
          <cell r="E163">
            <v>422</v>
          </cell>
          <cell r="F163">
            <v>60</v>
          </cell>
          <cell r="G163" t="str">
            <v>M.</v>
          </cell>
        </row>
        <row r="164">
          <cell r="C164">
            <v>258</v>
          </cell>
          <cell r="D164" t="str">
            <v>-  2/C - 120 SQ.MM. 0.6/1KV.CV</v>
          </cell>
          <cell r="E164">
            <v>530</v>
          </cell>
          <cell r="F164">
            <v>70</v>
          </cell>
          <cell r="G164" t="str">
            <v>M.</v>
          </cell>
        </row>
        <row r="165">
          <cell r="C165">
            <v>259</v>
          </cell>
          <cell r="D165" t="str">
            <v>-  2/C - 150 SQ.MM. 0.6/1KV.CV</v>
          </cell>
          <cell r="E165">
            <v>648</v>
          </cell>
          <cell r="F165">
            <v>75</v>
          </cell>
          <cell r="G165" t="str">
            <v>M.</v>
          </cell>
        </row>
        <row r="166">
          <cell r="C166">
            <v>260</v>
          </cell>
          <cell r="D166" t="str">
            <v>-  2/C - 185 SQ.MM. 0.6/1KV.CV</v>
          </cell>
          <cell r="E166">
            <v>806</v>
          </cell>
          <cell r="F166">
            <v>80</v>
          </cell>
          <cell r="G166" t="str">
            <v>M.</v>
          </cell>
        </row>
        <row r="167">
          <cell r="C167">
            <v>261</v>
          </cell>
          <cell r="D167" t="str">
            <v>-  2/C - 240 SQ.MM. 0.6/1KV.CV</v>
          </cell>
          <cell r="E167">
            <v>1051</v>
          </cell>
          <cell r="F167">
            <v>85</v>
          </cell>
          <cell r="G167" t="str">
            <v>M.</v>
          </cell>
        </row>
        <row r="168">
          <cell r="C168">
            <v>262</v>
          </cell>
          <cell r="D168" t="str">
            <v>-  2/C - 300 SQ.MM. 0.6/1KV.CV</v>
          </cell>
          <cell r="E168">
            <v>1302</v>
          </cell>
          <cell r="F168">
            <v>90</v>
          </cell>
          <cell r="G168" t="str">
            <v>M.</v>
          </cell>
        </row>
        <row r="169">
          <cell r="C169">
            <v>263</v>
          </cell>
          <cell r="D169" t="str">
            <v>-  2/C - 400 SQ.MM. 0.6/1KV.CV</v>
          </cell>
          <cell r="E169">
            <v>1642</v>
          </cell>
          <cell r="F169">
            <v>100</v>
          </cell>
          <cell r="G169" t="str">
            <v>M.</v>
          </cell>
        </row>
        <row r="170">
          <cell r="C170">
            <v>264</v>
          </cell>
          <cell r="D170" t="str">
            <v>-  4/C - 2.5 SQ.MM. 0.6/1KV.CV</v>
          </cell>
          <cell r="E170">
            <v>45</v>
          </cell>
          <cell r="F170">
            <v>25</v>
          </cell>
          <cell r="G170" t="str">
            <v>M.</v>
          </cell>
        </row>
        <row r="171">
          <cell r="C171">
            <v>265</v>
          </cell>
          <cell r="D171" t="str">
            <v>-  4/C - 4 SQ.MM. 0.6/1KV.CV</v>
          </cell>
          <cell r="E171">
            <v>59</v>
          </cell>
          <cell r="F171">
            <v>30</v>
          </cell>
          <cell r="G171" t="str">
            <v>M.</v>
          </cell>
        </row>
        <row r="172">
          <cell r="C172">
            <v>266</v>
          </cell>
          <cell r="D172" t="str">
            <v>-  4/C - 6 SQ.MM. 0.6/1KV.CV</v>
          </cell>
          <cell r="E172">
            <v>78</v>
          </cell>
          <cell r="F172">
            <v>35</v>
          </cell>
          <cell r="G172" t="str">
            <v>M.</v>
          </cell>
        </row>
        <row r="173">
          <cell r="C173">
            <v>267</v>
          </cell>
          <cell r="D173" t="str">
            <v>-  4/C - 10 SQ.MM. 0.6/1KV.CV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268</v>
          </cell>
          <cell r="D174" t="str">
            <v>-  4/C - 16 SQ.MM. 0.6/1KV.CV</v>
          </cell>
          <cell r="E174">
            <v>155</v>
          </cell>
          <cell r="F174">
            <v>60</v>
          </cell>
          <cell r="G174" t="str">
            <v>M.</v>
          </cell>
        </row>
        <row r="175">
          <cell r="C175">
            <v>269</v>
          </cell>
          <cell r="D175" t="str">
            <v>-  4/C - 25 SQ.MM. 0.6/1KV.CV</v>
          </cell>
          <cell r="E175">
            <v>131</v>
          </cell>
          <cell r="F175">
            <v>70</v>
          </cell>
          <cell r="G175" t="str">
            <v>M.</v>
          </cell>
        </row>
        <row r="176">
          <cell r="C176">
            <v>270</v>
          </cell>
          <cell r="D176" t="str">
            <v>-  4/C - 35 SQ.MM. 0.6/1KV.CV</v>
          </cell>
          <cell r="E176">
            <v>304</v>
          </cell>
          <cell r="F176">
            <v>75</v>
          </cell>
          <cell r="G176" t="str">
            <v>M.</v>
          </cell>
        </row>
        <row r="177">
          <cell r="C177">
            <v>271</v>
          </cell>
          <cell r="D177" t="str">
            <v>-  4/C - 50 SQ.MM. 0.6/1KV.CV</v>
          </cell>
          <cell r="E177">
            <v>420</v>
          </cell>
          <cell r="F177">
            <v>80</v>
          </cell>
          <cell r="G177" t="str">
            <v>M.</v>
          </cell>
        </row>
        <row r="178">
          <cell r="C178">
            <v>272</v>
          </cell>
          <cell r="D178" t="str">
            <v>-  4/C - 70 SQ.MM. 0.6/1KV.CV</v>
          </cell>
          <cell r="E178">
            <v>586</v>
          </cell>
          <cell r="F178">
            <v>85</v>
          </cell>
          <cell r="G178" t="str">
            <v>M.</v>
          </cell>
        </row>
        <row r="179">
          <cell r="C179">
            <v>273</v>
          </cell>
          <cell r="D179" t="str">
            <v>-  4/C - 95 SQ.MM. 0.6/1KV.CV</v>
          </cell>
          <cell r="E179">
            <v>791</v>
          </cell>
          <cell r="F179">
            <v>90</v>
          </cell>
          <cell r="G179" t="str">
            <v>M.</v>
          </cell>
        </row>
        <row r="180">
          <cell r="C180">
            <v>274</v>
          </cell>
          <cell r="D180" t="str">
            <v>-  4/C - 120 SQ.MM. 0.6/1KV.CV</v>
          </cell>
          <cell r="E180">
            <v>1000</v>
          </cell>
          <cell r="F180">
            <v>100</v>
          </cell>
          <cell r="G180" t="str">
            <v>M.</v>
          </cell>
        </row>
        <row r="181">
          <cell r="C181">
            <v>275</v>
          </cell>
          <cell r="D181" t="str">
            <v>-  4/C - 150 SQ.MM. 0.6/1KV.CV</v>
          </cell>
          <cell r="E181">
            <v>1220</v>
          </cell>
          <cell r="F181">
            <v>110</v>
          </cell>
          <cell r="G181" t="str">
            <v>M.</v>
          </cell>
        </row>
        <row r="182">
          <cell r="C182">
            <v>276</v>
          </cell>
          <cell r="D182" t="str">
            <v>-  4/C - 185 SQ.MM. 0.6/1KV.CV</v>
          </cell>
          <cell r="E182">
            <v>1524</v>
          </cell>
          <cell r="F182">
            <v>120</v>
          </cell>
          <cell r="G182" t="str">
            <v>M.</v>
          </cell>
        </row>
        <row r="183">
          <cell r="C183">
            <v>277</v>
          </cell>
          <cell r="D183" t="str">
            <v>-  4/C - 240 SQ.MM. 0.6/1KV.CV</v>
          </cell>
          <cell r="E183">
            <v>1992</v>
          </cell>
          <cell r="F183">
            <v>130</v>
          </cell>
          <cell r="G183" t="str">
            <v>M.</v>
          </cell>
        </row>
        <row r="184">
          <cell r="C184">
            <v>278</v>
          </cell>
          <cell r="D184" t="str">
            <v>-  4/C - 300 SQ.MM. 0.6/1KV.CV</v>
          </cell>
          <cell r="E184">
            <v>2482</v>
          </cell>
          <cell r="F184">
            <v>140</v>
          </cell>
          <cell r="G184" t="str">
            <v>M.</v>
          </cell>
        </row>
        <row r="185">
          <cell r="C185">
            <v>279</v>
          </cell>
          <cell r="D185" t="str">
            <v>-  4/C - 400 SQ.MM. 0.6/1KV.CV</v>
          </cell>
          <cell r="E185">
            <v>3135</v>
          </cell>
          <cell r="F185">
            <v>160</v>
          </cell>
          <cell r="G185" t="str">
            <v>M.</v>
          </cell>
        </row>
        <row r="186">
          <cell r="C186">
            <v>6</v>
          </cell>
          <cell r="D186" t="str">
            <v>SPACE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281</v>
          </cell>
          <cell r="D187" t="str">
            <v>-  6 SQ.MM. THWA</v>
          </cell>
          <cell r="E187">
            <v>0</v>
          </cell>
          <cell r="F187">
            <v>0</v>
          </cell>
          <cell r="G187" t="str">
            <v>M.</v>
          </cell>
        </row>
        <row r="188">
          <cell r="C188">
            <v>282</v>
          </cell>
          <cell r="D188" t="str">
            <v>-  10 SQ.MM. THWA</v>
          </cell>
          <cell r="E188">
            <v>7</v>
          </cell>
          <cell r="F188">
            <v>2</v>
          </cell>
          <cell r="G188" t="str">
            <v>M.</v>
          </cell>
        </row>
        <row r="189">
          <cell r="C189">
            <v>283</v>
          </cell>
          <cell r="D189" t="str">
            <v>-  16 SQ.MM. THWA</v>
          </cell>
          <cell r="E189">
            <v>8</v>
          </cell>
          <cell r="F189">
            <v>3</v>
          </cell>
          <cell r="G189" t="str">
            <v>M.</v>
          </cell>
        </row>
        <row r="190">
          <cell r="C190">
            <v>284</v>
          </cell>
          <cell r="D190" t="str">
            <v>-  25 SQ.MM. THWA</v>
          </cell>
          <cell r="E190">
            <v>12</v>
          </cell>
          <cell r="F190">
            <v>5</v>
          </cell>
          <cell r="G190" t="str">
            <v>M.</v>
          </cell>
        </row>
        <row r="191">
          <cell r="C191">
            <v>285</v>
          </cell>
          <cell r="D191" t="str">
            <v>-  35 SQ.MM. THWA</v>
          </cell>
          <cell r="E191">
            <v>15</v>
          </cell>
          <cell r="F191">
            <v>6</v>
          </cell>
          <cell r="G191" t="str">
            <v>M.</v>
          </cell>
        </row>
        <row r="192">
          <cell r="C192">
            <v>286</v>
          </cell>
          <cell r="D192" t="str">
            <v>-  50 SQ.MM. THWA</v>
          </cell>
          <cell r="E192">
            <v>21</v>
          </cell>
          <cell r="F192">
            <v>7</v>
          </cell>
          <cell r="G192" t="str">
            <v>M.</v>
          </cell>
        </row>
        <row r="193">
          <cell r="C193">
            <v>287</v>
          </cell>
          <cell r="D193" t="str">
            <v>-  70 SQ.MM. THWA</v>
          </cell>
          <cell r="E193">
            <v>29</v>
          </cell>
          <cell r="F193">
            <v>8</v>
          </cell>
          <cell r="G193" t="str">
            <v>M.</v>
          </cell>
        </row>
        <row r="194">
          <cell r="C194">
            <v>288</v>
          </cell>
          <cell r="D194" t="str">
            <v>-  90 SQ.MM. THWA</v>
          </cell>
          <cell r="E194">
            <v>39</v>
          </cell>
          <cell r="F194">
            <v>10</v>
          </cell>
          <cell r="G194" t="str">
            <v>M.</v>
          </cell>
        </row>
        <row r="195">
          <cell r="C195">
            <v>289</v>
          </cell>
          <cell r="D195" t="str">
            <v>-  120 SQ.MM. THWA</v>
          </cell>
          <cell r="E195">
            <v>47</v>
          </cell>
          <cell r="F195">
            <v>12</v>
          </cell>
          <cell r="G195" t="str">
            <v>M.</v>
          </cell>
        </row>
        <row r="196">
          <cell r="C196">
            <v>290</v>
          </cell>
          <cell r="D196" t="str">
            <v>-  150 SQ.MM. THWA</v>
          </cell>
          <cell r="E196">
            <v>59</v>
          </cell>
          <cell r="F196">
            <v>14</v>
          </cell>
          <cell r="G196" t="str">
            <v>M.</v>
          </cell>
        </row>
        <row r="197">
          <cell r="C197">
            <v>291</v>
          </cell>
          <cell r="D197" t="str">
            <v>-  185 SQ.MM. THWA</v>
          </cell>
          <cell r="E197">
            <v>72</v>
          </cell>
          <cell r="F197">
            <v>16</v>
          </cell>
          <cell r="G197" t="str">
            <v>M.</v>
          </cell>
        </row>
        <row r="198">
          <cell r="C198">
            <v>292</v>
          </cell>
          <cell r="D198" t="str">
            <v>-  240 SQ.MM. THWA</v>
          </cell>
          <cell r="E198">
            <v>96</v>
          </cell>
          <cell r="F198">
            <v>20</v>
          </cell>
          <cell r="G198" t="str">
            <v>M.</v>
          </cell>
        </row>
        <row r="199">
          <cell r="C199">
            <v>293</v>
          </cell>
          <cell r="D199" t="str">
            <v>-  300 SQ.MM. THWA</v>
          </cell>
          <cell r="E199">
            <v>125</v>
          </cell>
          <cell r="F199">
            <v>25</v>
          </cell>
          <cell r="G199" t="str">
            <v>M.</v>
          </cell>
        </row>
        <row r="200">
          <cell r="C200">
            <v>294</v>
          </cell>
          <cell r="D200" t="str">
            <v>-  6 SQ.MM. BARE COPPER</v>
          </cell>
          <cell r="E200">
            <v>12</v>
          </cell>
          <cell r="F200">
            <v>2</v>
          </cell>
          <cell r="G200" t="str">
            <v>M.</v>
          </cell>
        </row>
        <row r="201">
          <cell r="C201">
            <v>295</v>
          </cell>
          <cell r="D201" t="str">
            <v>-  10 SQ.MM. BARE COPPER</v>
          </cell>
          <cell r="E201">
            <v>15</v>
          </cell>
          <cell r="F201">
            <v>3</v>
          </cell>
          <cell r="G201" t="str">
            <v>M.</v>
          </cell>
        </row>
        <row r="202">
          <cell r="C202">
            <v>296</v>
          </cell>
          <cell r="D202" t="str">
            <v>-  16 SQ.MM. BARE COPPER</v>
          </cell>
          <cell r="E202">
            <v>28</v>
          </cell>
          <cell r="F202">
            <v>5</v>
          </cell>
          <cell r="G202" t="str">
            <v>M.</v>
          </cell>
        </row>
        <row r="203">
          <cell r="C203">
            <v>297</v>
          </cell>
          <cell r="D203" t="str">
            <v>-  25 SQ.MM. BARE COPPER</v>
          </cell>
          <cell r="E203">
            <v>38</v>
          </cell>
          <cell r="F203">
            <v>6</v>
          </cell>
          <cell r="G203" t="str">
            <v>M.</v>
          </cell>
        </row>
        <row r="204">
          <cell r="C204">
            <v>298</v>
          </cell>
          <cell r="D204" t="str">
            <v>-  35 SQ.MM. BARE COPPER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-  50 SQ.MM. BARE COPPER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300</v>
          </cell>
          <cell r="D206" t="str">
            <v>-  70 SQ.MM. BARE COPPER</v>
          </cell>
          <cell r="E206">
            <v>98</v>
          </cell>
          <cell r="F206">
            <v>16</v>
          </cell>
          <cell r="G206" t="str">
            <v>M.</v>
          </cell>
        </row>
        <row r="207">
          <cell r="C207">
            <v>301</v>
          </cell>
          <cell r="D207" t="str">
            <v>-  95 SQ.MM. BARE COPPER</v>
          </cell>
          <cell r="E207">
            <v>140</v>
          </cell>
          <cell r="F207">
            <v>20</v>
          </cell>
          <cell r="G207" t="str">
            <v>M.</v>
          </cell>
        </row>
        <row r="208">
          <cell r="C208">
            <v>302</v>
          </cell>
          <cell r="D208" t="str">
            <v>-  120 SQ.MM. BARE COPPER</v>
          </cell>
          <cell r="E208">
            <v>180</v>
          </cell>
          <cell r="F208">
            <v>25</v>
          </cell>
          <cell r="G208" t="str">
            <v>M.</v>
          </cell>
        </row>
        <row r="209">
          <cell r="C209">
            <v>303</v>
          </cell>
          <cell r="D209" t="str">
            <v>-  150 SQ.MM. BARE COPPER</v>
          </cell>
          <cell r="E209">
            <v>210</v>
          </cell>
          <cell r="F209">
            <v>30</v>
          </cell>
          <cell r="G209" t="str">
            <v>M.</v>
          </cell>
        </row>
        <row r="210">
          <cell r="C210">
            <v>304</v>
          </cell>
          <cell r="D210" t="str">
            <v>-  185 SQ.MM. BARE COPPER</v>
          </cell>
          <cell r="E210">
            <v>280</v>
          </cell>
          <cell r="F210">
            <v>35</v>
          </cell>
          <cell r="G210" t="str">
            <v>M.</v>
          </cell>
        </row>
        <row r="211">
          <cell r="C211">
            <v>3</v>
          </cell>
          <cell r="D211" t="str">
            <v>HIGH VOLTAGE CABLE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311</v>
          </cell>
          <cell r="D212" t="str">
            <v>-  1/C - 35 SQ.MM. 12/20(24) KVCV</v>
          </cell>
          <cell r="E212">
            <v>251</v>
          </cell>
          <cell r="F212">
            <v>35</v>
          </cell>
          <cell r="G212" t="str">
            <v>M.</v>
          </cell>
        </row>
        <row r="213">
          <cell r="C213">
            <v>312</v>
          </cell>
          <cell r="D213" t="str">
            <v>-  1/C - 50 SQ.MM. 12/20(24) KVCV</v>
          </cell>
          <cell r="E213">
            <v>271</v>
          </cell>
          <cell r="F213">
            <v>40</v>
          </cell>
          <cell r="G213" t="str">
            <v>M.</v>
          </cell>
        </row>
        <row r="214">
          <cell r="C214">
            <v>313</v>
          </cell>
          <cell r="D214" t="str">
            <v>-  1/C - 70 SQ.MM. 12/20(24) KVCV</v>
          </cell>
          <cell r="E214">
            <v>317</v>
          </cell>
          <cell r="F214">
            <v>60</v>
          </cell>
          <cell r="G214" t="str">
            <v>M.</v>
          </cell>
        </row>
        <row r="215">
          <cell r="C215">
            <v>314</v>
          </cell>
          <cell r="D215" t="str">
            <v>-  1/C - 95 SQ.MM. 12/20(24) KVCV</v>
          </cell>
          <cell r="E215">
            <v>383</v>
          </cell>
          <cell r="F215">
            <v>70</v>
          </cell>
          <cell r="G215" t="str">
            <v>M.</v>
          </cell>
        </row>
        <row r="216">
          <cell r="C216">
            <v>315</v>
          </cell>
          <cell r="D216" t="str">
            <v>-  1/C - 120 SQ.MM. 12/20(24) KVCV</v>
          </cell>
          <cell r="E216">
            <v>473</v>
          </cell>
          <cell r="F216">
            <v>75</v>
          </cell>
          <cell r="G216" t="str">
            <v>M.</v>
          </cell>
        </row>
        <row r="217">
          <cell r="C217">
            <v>316</v>
          </cell>
          <cell r="D217" t="str">
            <v>-  1/C - 150 SQ.MM. 12/20(24) KVCV</v>
          </cell>
          <cell r="E217">
            <v>542</v>
          </cell>
          <cell r="F217">
            <v>80</v>
          </cell>
          <cell r="G217" t="str">
            <v>M.</v>
          </cell>
        </row>
        <row r="218">
          <cell r="C218">
            <v>317</v>
          </cell>
          <cell r="D218" t="str">
            <v>-  1/C - 185 SQ.MM. 12/20(24) KVCV</v>
          </cell>
          <cell r="E218">
            <v>632</v>
          </cell>
          <cell r="F218">
            <v>85</v>
          </cell>
          <cell r="G218" t="str">
            <v>M.</v>
          </cell>
        </row>
        <row r="219">
          <cell r="C219">
            <v>318</v>
          </cell>
          <cell r="D219" t="str">
            <v>-  1/C - 240 SQ.MM. 12/20(24) KVCV</v>
          </cell>
          <cell r="E219">
            <v>776</v>
          </cell>
          <cell r="F219">
            <v>90</v>
          </cell>
          <cell r="G219" t="str">
            <v>M.</v>
          </cell>
        </row>
        <row r="220">
          <cell r="C220">
            <v>319</v>
          </cell>
          <cell r="D220" t="str">
            <v>-  1/C - 300 SQ.MM. 12/20(24) KVCV</v>
          </cell>
          <cell r="E220">
            <v>930</v>
          </cell>
          <cell r="F220">
            <v>100</v>
          </cell>
          <cell r="G220" t="str">
            <v>M.</v>
          </cell>
        </row>
        <row r="221">
          <cell r="C221">
            <v>320</v>
          </cell>
          <cell r="D221" t="str">
            <v>-  1/C - 400 SQ.MM. 12/20(24) KVCV</v>
          </cell>
          <cell r="E221">
            <v>1120</v>
          </cell>
          <cell r="F221">
            <v>110</v>
          </cell>
          <cell r="G221" t="str">
            <v>M.</v>
          </cell>
        </row>
        <row r="222">
          <cell r="C222">
            <v>321</v>
          </cell>
          <cell r="D222" t="str">
            <v>-  3/C - 35 SQ.MM. 12/20(24) KVCV</v>
          </cell>
          <cell r="E222">
            <v>829</v>
          </cell>
          <cell r="F222">
            <v>85</v>
          </cell>
          <cell r="G222" t="str">
            <v>M.</v>
          </cell>
        </row>
        <row r="223">
          <cell r="C223">
            <v>322</v>
          </cell>
          <cell r="D223" t="str">
            <v>-  3/C - 50 SQ.MM. 12/20(24) KVCV</v>
          </cell>
          <cell r="E223">
            <v>897</v>
          </cell>
          <cell r="F223">
            <v>90</v>
          </cell>
          <cell r="G223" t="str">
            <v>M.</v>
          </cell>
        </row>
        <row r="224">
          <cell r="C224">
            <v>323</v>
          </cell>
          <cell r="D224" t="str">
            <v>-  3/C - 70 SQ.MM. 12/20(24) KVCV</v>
          </cell>
          <cell r="E224">
            <v>1050</v>
          </cell>
          <cell r="F224">
            <v>100</v>
          </cell>
          <cell r="G224" t="str">
            <v>M.</v>
          </cell>
        </row>
        <row r="225">
          <cell r="C225">
            <v>324</v>
          </cell>
          <cell r="D225" t="str">
            <v>-  3/C - 95 SQ.MM. 12/20(24) KVCV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TELEPHONE, TELECOMMUNICATION AND</v>
          </cell>
        </row>
        <row r="6">
          <cell r="C6">
            <v>1</v>
          </cell>
          <cell r="D6" t="str">
            <v>FIRE ALARM SYSTEM</v>
          </cell>
        </row>
        <row r="7">
          <cell r="C7">
            <v>1</v>
          </cell>
          <cell r="D7" t="str">
            <v>TELEPHONE</v>
          </cell>
          <cell r="E7">
            <v>2</v>
          </cell>
          <cell r="F7">
            <v>0.5</v>
          </cell>
          <cell r="G7" t="str">
            <v>M.</v>
          </cell>
        </row>
        <row r="8">
          <cell r="C8">
            <v>1</v>
          </cell>
          <cell r="D8" t="str">
            <v>TELEPHONE WIRE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C31">
            <v>127</v>
          </cell>
          <cell r="D31" t="str">
            <v>SPACE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SPACE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301</v>
          </cell>
          <cell r="D77" t="str">
            <v>FIRE RESISTANT CABLE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C90">
            <v>314</v>
          </cell>
          <cell r="D90" t="str">
            <v>SPACE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2</v>
          </cell>
          <cell r="D91" t="str">
            <v>TC, MDF, PABX AND ACCESSORIES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C122">
            <v>239</v>
          </cell>
          <cell r="D122" t="str">
            <v>PABX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C133">
            <v>253</v>
          </cell>
          <cell r="D133" t="str">
            <v>SPACE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C144">
            <v>264</v>
          </cell>
          <cell r="D144" t="str">
            <v>SPACE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ACCESSORIES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C153">
            <v>273</v>
          </cell>
          <cell r="D153" t="str">
            <v xml:space="preserve">   SPACE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3</v>
          </cell>
          <cell r="D154" t="str">
            <v>TELECOMMUNICATION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MODULE &amp; ACCESSORIES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C161">
            <v>281</v>
          </cell>
          <cell r="D161" t="str">
            <v>SPACE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C173">
            <v>267</v>
          </cell>
          <cell r="D173" t="str">
            <v>SPACE</v>
          </cell>
          <cell r="E173">
            <v>106</v>
          </cell>
          <cell r="F173">
            <v>40</v>
          </cell>
          <cell r="G173" t="str">
            <v>M.</v>
          </cell>
        </row>
        <row r="174">
          <cell r="C174">
            <v>296</v>
          </cell>
          <cell r="D174" t="str">
            <v>COMMUNICATION CABLE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C227">
            <v>326</v>
          </cell>
          <cell r="D227" t="str">
            <v>SPACE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4</v>
          </cell>
          <cell r="D228" t="str">
            <v>FIRE ALARM SYSTEM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C241">
            <v>340</v>
          </cell>
          <cell r="D241" t="str">
            <v>SPACE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C249">
            <v>348</v>
          </cell>
          <cell r="D249" t="str">
            <v>SPACE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5</v>
          </cell>
          <cell r="D250" t="str">
            <v>BURGLAR ALARM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/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6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 xml:space="preserve"> </v>
          </cell>
          <cell r="D5" t="str">
            <v>MATV, CCTV, SOUND, LIGHTING CONTROL, ACCESS CONTROL</v>
          </cell>
        </row>
        <row r="6">
          <cell r="C6">
            <v>1</v>
          </cell>
          <cell r="D6" t="str">
            <v>AND LIGHTNING PROTECTION</v>
          </cell>
        </row>
        <row r="7">
          <cell r="C7">
            <v>1</v>
          </cell>
          <cell r="D7" t="str">
            <v>HEAD END SET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MULTIBAND AMPLIFIER</v>
          </cell>
          <cell r="E8">
            <v>5000</v>
          </cell>
          <cell r="F8">
            <v>0</v>
          </cell>
          <cell r="G8" t="str">
            <v>EA.</v>
          </cell>
        </row>
        <row r="9">
          <cell r="C9">
            <v>102</v>
          </cell>
          <cell r="D9" t="str">
            <v>-  CHANNEL AMPLIFIER</v>
          </cell>
          <cell r="E9">
            <v>7000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-  BOOSTER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104</v>
          </cell>
          <cell r="D11" t="str">
            <v>-  RECEIVER AND MODULATOR</v>
          </cell>
          <cell r="E11">
            <v>16000</v>
          </cell>
          <cell r="F11">
            <v>0</v>
          </cell>
          <cell r="G11" t="str">
            <v>EA.</v>
          </cell>
        </row>
        <row r="12">
          <cell r="C12">
            <v>105</v>
          </cell>
          <cell r="D12" t="str">
            <v>-  POWER SUPPLY</v>
          </cell>
          <cell r="E12">
            <v>5000</v>
          </cell>
          <cell r="F12">
            <v>0</v>
          </cell>
          <cell r="G12" t="str">
            <v>EA.</v>
          </cell>
        </row>
        <row r="13">
          <cell r="C13">
            <v>106</v>
          </cell>
          <cell r="D13" t="str">
            <v>-  MIXER</v>
          </cell>
          <cell r="E13">
            <v>5000</v>
          </cell>
          <cell r="F13">
            <v>0</v>
          </cell>
          <cell r="G13" t="str">
            <v>EA.</v>
          </cell>
        </row>
        <row r="14">
          <cell r="C14">
            <v>107</v>
          </cell>
          <cell r="D14" t="str">
            <v>-  2-WAY SPLITTER</v>
          </cell>
          <cell r="E14">
            <v>400</v>
          </cell>
          <cell r="F14">
            <v>100</v>
          </cell>
          <cell r="G14" t="str">
            <v>EA.</v>
          </cell>
        </row>
        <row r="15">
          <cell r="C15">
            <v>108</v>
          </cell>
          <cell r="D15" t="str">
            <v>-  3-WAY SPLITTER</v>
          </cell>
          <cell r="E15">
            <v>600</v>
          </cell>
          <cell r="F15">
            <v>100</v>
          </cell>
          <cell r="G15" t="str">
            <v>EA.</v>
          </cell>
        </row>
        <row r="16">
          <cell r="C16">
            <v>109</v>
          </cell>
          <cell r="D16" t="str">
            <v>-  4-WAY SPLITTER</v>
          </cell>
          <cell r="E16">
            <v>800</v>
          </cell>
          <cell r="F16">
            <v>100</v>
          </cell>
          <cell r="G16" t="str">
            <v>EA.</v>
          </cell>
        </row>
        <row r="17">
          <cell r="C17">
            <v>110</v>
          </cell>
          <cell r="D17" t="str">
            <v>-  6-WAY SPLITTER</v>
          </cell>
          <cell r="E17">
            <v>600</v>
          </cell>
          <cell r="F17">
            <v>150</v>
          </cell>
          <cell r="G17" t="str">
            <v>EA.</v>
          </cell>
        </row>
        <row r="18">
          <cell r="C18">
            <v>111</v>
          </cell>
          <cell r="D18" t="str">
            <v>-  2-WAY TAP-OFF</v>
          </cell>
          <cell r="E18">
            <v>600</v>
          </cell>
          <cell r="F18">
            <v>100</v>
          </cell>
          <cell r="G18" t="str">
            <v>EA.</v>
          </cell>
        </row>
        <row r="19">
          <cell r="C19">
            <v>112</v>
          </cell>
          <cell r="D19" t="str">
            <v>-  3-WAY TAP-OFF</v>
          </cell>
          <cell r="E19">
            <v>800</v>
          </cell>
          <cell r="F19">
            <v>100</v>
          </cell>
          <cell r="G19" t="str">
            <v>EA.</v>
          </cell>
        </row>
        <row r="20">
          <cell r="C20">
            <v>113</v>
          </cell>
          <cell r="D20" t="str">
            <v>-  4-WAY TAP-OFF</v>
          </cell>
          <cell r="E20">
            <v>800</v>
          </cell>
          <cell r="F20">
            <v>150</v>
          </cell>
          <cell r="G20" t="str">
            <v>EA.</v>
          </cell>
        </row>
        <row r="21">
          <cell r="C21">
            <v>121</v>
          </cell>
          <cell r="D21" t="str">
            <v>SPACE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ANTENNA AND SATTELLITE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121</v>
          </cell>
          <cell r="D23" t="str">
            <v>-  TV ANTENNA</v>
          </cell>
          <cell r="E23">
            <v>15000</v>
          </cell>
          <cell r="F23">
            <v>0</v>
          </cell>
          <cell r="G23" t="str">
            <v>SET</v>
          </cell>
        </row>
        <row r="24">
          <cell r="C24">
            <v>122</v>
          </cell>
          <cell r="D24" t="str">
            <v>-  TV AND FM ANTENNA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123</v>
          </cell>
          <cell r="D25" t="str">
            <v>-  TV ANTENNA  (HOME USE)</v>
          </cell>
          <cell r="E25">
            <v>1500</v>
          </cell>
          <cell r="F25">
            <v>1000</v>
          </cell>
          <cell r="G25" t="str">
            <v>SET</v>
          </cell>
        </row>
        <row r="26">
          <cell r="C26">
            <v>124</v>
          </cell>
          <cell r="D26" t="str">
            <v>-  72 CM.DIGITAL SATELLITE DISH</v>
          </cell>
          <cell r="E26">
            <v>4000</v>
          </cell>
          <cell r="F26">
            <v>1000</v>
          </cell>
          <cell r="G26" t="str">
            <v>SET</v>
          </cell>
        </row>
        <row r="27">
          <cell r="C27">
            <v>125</v>
          </cell>
          <cell r="D27" t="str">
            <v>-  8" SATELLITE DISH</v>
          </cell>
          <cell r="E27">
            <v>24000</v>
          </cell>
          <cell r="F27">
            <v>5000</v>
          </cell>
          <cell r="G27" t="str">
            <v>SET</v>
          </cell>
        </row>
        <row r="28">
          <cell r="C28">
            <v>126</v>
          </cell>
          <cell r="D28" t="str">
            <v>-  10" SATELLITE DISH</v>
          </cell>
          <cell r="E28">
            <v>26000</v>
          </cell>
          <cell r="F28">
            <v>6000</v>
          </cell>
          <cell r="G28" t="str">
            <v>SET</v>
          </cell>
        </row>
        <row r="29">
          <cell r="C29">
            <v>135</v>
          </cell>
          <cell r="D29" t="str">
            <v>SPACE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OUTLET AND CABLE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131</v>
          </cell>
          <cell r="D31" t="str">
            <v>-  TV OUTLET, PLASTIC PLATE</v>
          </cell>
          <cell r="E31">
            <v>160</v>
          </cell>
          <cell r="F31">
            <v>80</v>
          </cell>
          <cell r="G31" t="str">
            <v>SET</v>
          </cell>
        </row>
        <row r="32">
          <cell r="C32">
            <v>132</v>
          </cell>
          <cell r="D32" t="str">
            <v>-  TV AND FM OUTLET, PLASTIC PLATE</v>
          </cell>
          <cell r="E32">
            <v>280</v>
          </cell>
          <cell r="F32">
            <v>120</v>
          </cell>
          <cell r="G32" t="str">
            <v>SET</v>
          </cell>
        </row>
        <row r="33">
          <cell r="C33">
            <v>133</v>
          </cell>
          <cell r="D33" t="str">
            <v>-  TV OUTLET, ALUMINIUM PLATE</v>
          </cell>
          <cell r="E33">
            <v>190</v>
          </cell>
          <cell r="F33">
            <v>80</v>
          </cell>
          <cell r="G33" t="str">
            <v>SET</v>
          </cell>
        </row>
        <row r="34">
          <cell r="C34">
            <v>134</v>
          </cell>
          <cell r="D34" t="str">
            <v>-  TV AND FM OUTLET, ALUMINIUM PLATE</v>
          </cell>
          <cell r="E34">
            <v>310</v>
          </cell>
          <cell r="F34">
            <v>120</v>
          </cell>
          <cell r="G34" t="str">
            <v>SET</v>
          </cell>
        </row>
        <row r="35">
          <cell r="C35">
            <v>135</v>
          </cell>
          <cell r="D35" t="str">
            <v>-  TV OUTLET, STAINLESS PLATE</v>
          </cell>
          <cell r="E35">
            <v>205</v>
          </cell>
          <cell r="F35">
            <v>80</v>
          </cell>
          <cell r="G35" t="str">
            <v>SET</v>
          </cell>
        </row>
        <row r="36">
          <cell r="C36">
            <v>136</v>
          </cell>
          <cell r="D36" t="str">
            <v>-  TV AND FM OUTLET, STAINLESS PLATE</v>
          </cell>
          <cell r="E36">
            <v>325</v>
          </cell>
          <cell r="F36">
            <v>120</v>
          </cell>
          <cell r="G36" t="str">
            <v>SET</v>
          </cell>
        </row>
        <row r="37">
          <cell r="C37">
            <v>137</v>
          </cell>
          <cell r="D37" t="str">
            <v>-  TV OUTLET,  ALUMINIUM PLATE ; LIVING STYLE</v>
          </cell>
          <cell r="E37">
            <v>655</v>
          </cell>
          <cell r="F37">
            <v>80</v>
          </cell>
          <cell r="G37" t="str">
            <v>SET</v>
          </cell>
        </row>
        <row r="38">
          <cell r="C38">
            <v>138</v>
          </cell>
          <cell r="D38" t="str">
            <v>-  TV AND FM OUTLET,  ALUMINIUM PLATE ; LIVING STYLE</v>
          </cell>
          <cell r="E38">
            <v>1000</v>
          </cell>
          <cell r="F38">
            <v>120</v>
          </cell>
          <cell r="G38" t="str">
            <v>SET</v>
          </cell>
        </row>
        <row r="39">
          <cell r="C39">
            <v>139</v>
          </cell>
          <cell r="D39" t="str">
            <v>-  TV OUTLET,  CHROMIUM PLATE ; LIVING STYLE</v>
          </cell>
          <cell r="E39">
            <v>915</v>
          </cell>
          <cell r="F39">
            <v>80</v>
          </cell>
          <cell r="G39" t="str">
            <v>SET</v>
          </cell>
        </row>
        <row r="40">
          <cell r="C40">
            <v>140</v>
          </cell>
          <cell r="D40" t="str">
            <v>-  TV AND FM OUTLET,  CHROMIUM PLATE ; LIVING STYLE</v>
          </cell>
          <cell r="E40">
            <v>1300</v>
          </cell>
          <cell r="F40">
            <v>120</v>
          </cell>
          <cell r="G40" t="str">
            <v>SET</v>
          </cell>
        </row>
        <row r="41">
          <cell r="C41">
            <v>141</v>
          </cell>
          <cell r="D41" t="str">
            <v>-  RG59/U, 60% SHIELD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142</v>
          </cell>
          <cell r="D42" t="str">
            <v>-  RG6/U, 60% SHIELD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143</v>
          </cell>
          <cell r="D43" t="str">
            <v>-  RG11/U, 60% SHIELD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144</v>
          </cell>
          <cell r="D44" t="str">
            <v>-  RG59/U, 90% SHIELD</v>
          </cell>
          <cell r="E44">
            <v>15</v>
          </cell>
          <cell r="F44">
            <v>2</v>
          </cell>
          <cell r="G44" t="str">
            <v>M.</v>
          </cell>
        </row>
        <row r="45">
          <cell r="C45">
            <v>145</v>
          </cell>
          <cell r="D45" t="str">
            <v>-  RG6/U, 90% SHIELD</v>
          </cell>
          <cell r="E45">
            <v>22</v>
          </cell>
          <cell r="F45">
            <v>3</v>
          </cell>
          <cell r="G45" t="str">
            <v>M.</v>
          </cell>
        </row>
        <row r="46">
          <cell r="C46">
            <v>146</v>
          </cell>
          <cell r="D46" t="str">
            <v>-  RG11/U, 90% SHIELD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SPACE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2</v>
          </cell>
          <cell r="D48" t="str">
            <v>CCTV SYSTEM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201</v>
          </cell>
          <cell r="D49" t="str">
            <v>-  VIDEO MULTIPLEXER 16 OUTPUT</v>
          </cell>
          <cell r="E49">
            <v>315000</v>
          </cell>
          <cell r="F49">
            <v>10000</v>
          </cell>
          <cell r="G49" t="str">
            <v>SET</v>
          </cell>
        </row>
        <row r="50">
          <cell r="C50">
            <v>202</v>
          </cell>
          <cell r="D50" t="str">
            <v>-  BLACK &amp; WHITE CCTV CAMERA FIXED LENS AUTO IRIS</v>
          </cell>
          <cell r="E50">
            <v>20000</v>
          </cell>
          <cell r="F50">
            <v>2000</v>
          </cell>
          <cell r="G50" t="str">
            <v>SET</v>
          </cell>
        </row>
        <row r="51">
          <cell r="C51">
            <v>203</v>
          </cell>
          <cell r="D51" t="str">
            <v>-  COLOUR CCTV CAMERA FIXED LENS AUTO IRIS</v>
          </cell>
          <cell r="E51">
            <v>27000</v>
          </cell>
          <cell r="F51">
            <v>2000</v>
          </cell>
          <cell r="G51" t="str">
            <v>SET</v>
          </cell>
        </row>
        <row r="52">
          <cell r="C52">
            <v>204</v>
          </cell>
          <cell r="D52" t="str">
            <v>-  TIME-LAPSE VCR</v>
          </cell>
          <cell r="E52">
            <v>54000</v>
          </cell>
          <cell r="F52">
            <v>3000</v>
          </cell>
          <cell r="G52" t="str">
            <v>SET</v>
          </cell>
        </row>
        <row r="53">
          <cell r="C53">
            <v>205</v>
          </cell>
          <cell r="D53" t="str">
            <v>-  CONTROL CONSOLE</v>
          </cell>
          <cell r="E53">
            <v>20000</v>
          </cell>
          <cell r="F53">
            <v>3000</v>
          </cell>
          <cell r="G53" t="str">
            <v>SET</v>
          </cell>
        </row>
        <row r="54">
          <cell r="C54">
            <v>307</v>
          </cell>
          <cell r="D54" t="str">
            <v>SPACE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211</v>
          </cell>
          <cell r="D55" t="str">
            <v>-  12" BLACK &amp; WHITE MONITOR</v>
          </cell>
          <cell r="E55">
            <v>10000</v>
          </cell>
          <cell r="F55">
            <v>1000</v>
          </cell>
          <cell r="G55" t="str">
            <v>SET</v>
          </cell>
        </row>
        <row r="56">
          <cell r="C56">
            <v>212</v>
          </cell>
          <cell r="D56" t="str">
            <v>-  14" BLACK &amp; WHITE MONITOR</v>
          </cell>
          <cell r="E56">
            <v>15000</v>
          </cell>
          <cell r="F56">
            <v>1000</v>
          </cell>
          <cell r="G56" t="str">
            <v>SET</v>
          </cell>
        </row>
        <row r="57">
          <cell r="C57">
            <v>213</v>
          </cell>
          <cell r="D57" t="str">
            <v>-  19" BLACK &amp; WHITE MONITOR</v>
          </cell>
          <cell r="E57">
            <v>20000</v>
          </cell>
          <cell r="F57">
            <v>1000</v>
          </cell>
          <cell r="G57" t="str">
            <v>SET</v>
          </cell>
        </row>
        <row r="58">
          <cell r="C58">
            <v>214</v>
          </cell>
          <cell r="D58" t="str">
            <v>-  12" COLOUR MONITOR</v>
          </cell>
          <cell r="E58">
            <v>25000</v>
          </cell>
          <cell r="F58">
            <v>1000</v>
          </cell>
          <cell r="G58" t="str">
            <v>SET</v>
          </cell>
        </row>
        <row r="59">
          <cell r="C59">
            <v>215</v>
          </cell>
          <cell r="D59" t="str">
            <v>-  14" COLOUR MONITOR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216</v>
          </cell>
          <cell r="D60" t="str">
            <v>-  20" COLOUR MONITOR</v>
          </cell>
          <cell r="E60">
            <v>70000</v>
          </cell>
          <cell r="F60">
            <v>1000</v>
          </cell>
          <cell r="G60" t="str">
            <v>SET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</v>
          </cell>
          <cell r="D62" t="str">
            <v>SOUND SYSTEM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301</v>
          </cell>
          <cell r="D63" t="str">
            <v>-  HAND-HELD MICROPHONE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302</v>
          </cell>
          <cell r="D64" t="str">
            <v>-  TIE-CLIP MICROPHONE</v>
          </cell>
          <cell r="E64">
            <v>24600</v>
          </cell>
          <cell r="F64">
            <v>0</v>
          </cell>
          <cell r="G64" t="str">
            <v>SET</v>
          </cell>
        </row>
        <row r="65">
          <cell r="C65">
            <v>303</v>
          </cell>
          <cell r="D65" t="str">
            <v>-  TABLE-STAND MICROPHONE</v>
          </cell>
          <cell r="E65">
            <v>5830</v>
          </cell>
          <cell r="F65">
            <v>0</v>
          </cell>
          <cell r="G65" t="str">
            <v>SET</v>
          </cell>
        </row>
        <row r="66">
          <cell r="C66">
            <v>304</v>
          </cell>
          <cell r="D66" t="str">
            <v>-  TABLE-STAND MICROPHONE WITH REMOTE ZONE SELECTER</v>
          </cell>
          <cell r="E66">
            <v>17730</v>
          </cell>
          <cell r="F66">
            <v>0</v>
          </cell>
          <cell r="G66" t="str">
            <v>SET</v>
          </cell>
        </row>
        <row r="67">
          <cell r="C67">
            <v>305</v>
          </cell>
          <cell r="D67" t="str">
            <v>-  WIRELESS MICROPHONE</v>
          </cell>
          <cell r="E67">
            <v>18100</v>
          </cell>
          <cell r="F67">
            <v>0</v>
          </cell>
          <cell r="G67" t="str">
            <v>SET</v>
          </cell>
        </row>
        <row r="68">
          <cell r="C68">
            <v>306</v>
          </cell>
          <cell r="D68" t="str">
            <v>-  WIRELESS RECEIVER MODULE</v>
          </cell>
          <cell r="E68">
            <v>36000</v>
          </cell>
          <cell r="F68">
            <v>0</v>
          </cell>
          <cell r="G68" t="str">
            <v>SET</v>
          </cell>
        </row>
        <row r="69">
          <cell r="C69">
            <v>309</v>
          </cell>
          <cell r="D69" t="str">
            <v>-  8-CHANNEL SPACE AUDIO MIXER</v>
          </cell>
          <cell r="E69">
            <v>89960</v>
          </cell>
          <cell r="F69">
            <v>2000</v>
          </cell>
          <cell r="G69" t="str">
            <v>SET</v>
          </cell>
        </row>
        <row r="70">
          <cell r="C70">
            <v>310</v>
          </cell>
          <cell r="D70" t="str">
            <v>-  GRAPHIC EQUALIZER</v>
          </cell>
          <cell r="E70">
            <v>440000</v>
          </cell>
          <cell r="F70">
            <v>0</v>
          </cell>
          <cell r="G70" t="str">
            <v>SET</v>
          </cell>
        </row>
        <row r="71">
          <cell r="C71">
            <v>311</v>
          </cell>
          <cell r="D71" t="str">
            <v>-  100 W. (MAX.) POWER AMPLIFIER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312</v>
          </cell>
          <cell r="D72" t="str">
            <v>-  200 W. (MAX.) POWER AMPLIFIER</v>
          </cell>
          <cell r="E72">
            <v>108120</v>
          </cell>
          <cell r="F72">
            <v>1500</v>
          </cell>
          <cell r="G72" t="str">
            <v>SET</v>
          </cell>
        </row>
        <row r="73">
          <cell r="C73">
            <v>313</v>
          </cell>
          <cell r="D73" t="str">
            <v>-  300 W. (MAX.) POWER AMPLIFIER</v>
          </cell>
          <cell r="E73">
            <v>177320</v>
          </cell>
          <cell r="F73">
            <v>2000</v>
          </cell>
          <cell r="G73" t="str">
            <v>SET</v>
          </cell>
        </row>
        <row r="74">
          <cell r="C74">
            <v>314</v>
          </cell>
          <cell r="D74" t="str">
            <v>-  400 W. (MAX.) POWER AMPLIFIER</v>
          </cell>
          <cell r="E74">
            <v>178610</v>
          </cell>
          <cell r="F74">
            <v>2000</v>
          </cell>
          <cell r="G74" t="str">
            <v>SET</v>
          </cell>
        </row>
        <row r="75">
          <cell r="C75">
            <v>315</v>
          </cell>
          <cell r="D75" t="str">
            <v>-  500 W. (MAX.) POWER AMPLIFIER</v>
          </cell>
          <cell r="E75">
            <v>220000</v>
          </cell>
          <cell r="F75">
            <v>2500</v>
          </cell>
          <cell r="G75" t="str">
            <v>SET</v>
          </cell>
        </row>
        <row r="76">
          <cell r="C76">
            <v>316</v>
          </cell>
          <cell r="D76" t="str">
            <v>-  1x600 W. (MAX.) POWER AMPLIFIER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317</v>
          </cell>
          <cell r="D77" t="str">
            <v>-  PRE-AMPLIFIER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321</v>
          </cell>
          <cell r="D78" t="str">
            <v>-  SINGLE SPACE TYPE DECK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322</v>
          </cell>
          <cell r="D79" t="str">
            <v>-  DOUBLE TAPE DECK</v>
          </cell>
          <cell r="E79">
            <v>15000</v>
          </cell>
          <cell r="F79">
            <v>200</v>
          </cell>
          <cell r="G79" t="str">
            <v>SET</v>
          </cell>
        </row>
        <row r="80">
          <cell r="C80">
            <v>323</v>
          </cell>
          <cell r="D80" t="str">
            <v>-  1 D.CD.PLAYER</v>
          </cell>
          <cell r="E80">
            <v>0</v>
          </cell>
          <cell r="F80">
            <v>0</v>
          </cell>
          <cell r="G80" t="str">
            <v>SET</v>
          </cell>
        </row>
        <row r="81">
          <cell r="C81">
            <v>324</v>
          </cell>
          <cell r="D81" t="str">
            <v>-  3 D.CD.PLAYER</v>
          </cell>
          <cell r="E81">
            <v>0</v>
          </cell>
          <cell r="F81">
            <v>0</v>
          </cell>
          <cell r="G81" t="str">
            <v>SET</v>
          </cell>
        </row>
        <row r="82">
          <cell r="C82">
            <v>325</v>
          </cell>
          <cell r="D82" t="str">
            <v>-  5D.CD.PLAYER</v>
          </cell>
          <cell r="E82">
            <v>0</v>
          </cell>
          <cell r="F82">
            <v>0</v>
          </cell>
          <cell r="G82" t="str">
            <v>SET</v>
          </cell>
        </row>
        <row r="83">
          <cell r="C83">
            <v>326</v>
          </cell>
          <cell r="D83" t="str">
            <v>-  10 D.CD PLAYER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327</v>
          </cell>
          <cell r="D84" t="str">
            <v>-  TUNER &amp; ANTENNA</v>
          </cell>
          <cell r="E84">
            <v>5870</v>
          </cell>
          <cell r="F84">
            <v>200</v>
          </cell>
          <cell r="G84" t="str">
            <v>SET</v>
          </cell>
        </row>
        <row r="85">
          <cell r="C85">
            <v>408</v>
          </cell>
          <cell r="D85" t="str">
            <v>SPACE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331</v>
          </cell>
          <cell r="D86" t="str">
            <v>-  18 ZONE CALL STATION</v>
          </cell>
          <cell r="E86">
            <v>54000</v>
          </cell>
          <cell r="F86">
            <v>0</v>
          </cell>
          <cell r="G86" t="str">
            <v>SET</v>
          </cell>
        </row>
        <row r="87">
          <cell r="C87">
            <v>332</v>
          </cell>
          <cell r="D87" t="str">
            <v>-  36 ZONE CALL STATION</v>
          </cell>
          <cell r="E87">
            <v>75600</v>
          </cell>
          <cell r="F87">
            <v>0</v>
          </cell>
          <cell r="G87" t="str">
            <v>SET</v>
          </cell>
        </row>
        <row r="88">
          <cell r="C88">
            <v>333</v>
          </cell>
          <cell r="D88" t="str">
            <v>-  SYSTEM MANAGEMENT</v>
          </cell>
          <cell r="E88">
            <v>150500</v>
          </cell>
          <cell r="F88">
            <v>5000</v>
          </cell>
          <cell r="G88" t="str">
            <v>SET</v>
          </cell>
        </row>
        <row r="89">
          <cell r="C89">
            <v>412</v>
          </cell>
          <cell r="D89" t="str">
            <v>SPACE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LOUDSPEAKER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341</v>
          </cell>
          <cell r="D91" t="str">
            <v>-  3 W. CABINET SPEAKER</v>
          </cell>
          <cell r="E91">
            <v>2240</v>
          </cell>
          <cell r="F91">
            <v>200</v>
          </cell>
          <cell r="G91" t="str">
            <v>SET</v>
          </cell>
        </row>
        <row r="92">
          <cell r="C92">
            <v>342</v>
          </cell>
          <cell r="D92" t="str">
            <v>-  6 W. CABINET SPEAKER</v>
          </cell>
          <cell r="E92">
            <v>2310</v>
          </cell>
          <cell r="F92">
            <v>200</v>
          </cell>
          <cell r="G92" t="str">
            <v>SET</v>
          </cell>
        </row>
        <row r="93">
          <cell r="C93">
            <v>343</v>
          </cell>
          <cell r="D93" t="str">
            <v>-  12 W. (MAX) COLUMN SPEAKER</v>
          </cell>
          <cell r="E93">
            <v>10590</v>
          </cell>
          <cell r="F93">
            <v>100</v>
          </cell>
          <cell r="G93" t="str">
            <v>SET</v>
          </cell>
        </row>
        <row r="94">
          <cell r="C94">
            <v>344</v>
          </cell>
          <cell r="D94" t="str">
            <v>-  24 W (MAX) COLUMN SPEAKER</v>
          </cell>
          <cell r="E94">
            <v>14510</v>
          </cell>
          <cell r="F94">
            <v>100</v>
          </cell>
          <cell r="G94" t="str">
            <v>SET</v>
          </cell>
        </row>
        <row r="95">
          <cell r="C95">
            <v>345</v>
          </cell>
          <cell r="D95" t="str">
            <v>-  36 W.(MAX) COLUMN SPEAKER</v>
          </cell>
          <cell r="E95">
            <v>1499</v>
          </cell>
          <cell r="F95">
            <v>100</v>
          </cell>
          <cell r="G95" t="str">
            <v>SET</v>
          </cell>
        </row>
        <row r="96">
          <cell r="C96">
            <v>346</v>
          </cell>
          <cell r="D96" t="str">
            <v>-  12 W. CARDIOID COLUMN SPEAKER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347</v>
          </cell>
          <cell r="D97" t="str">
            <v>-  24 W. CARDIOID COLUMN SPEAKER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348</v>
          </cell>
          <cell r="D98" t="str">
            <v>-  30 W. CARDIOID COLUMN SPEAKER</v>
          </cell>
          <cell r="E98">
            <v>46000</v>
          </cell>
          <cell r="F98">
            <v>500</v>
          </cell>
          <cell r="G98" t="str">
            <v>SET</v>
          </cell>
        </row>
        <row r="99">
          <cell r="C99">
            <v>349</v>
          </cell>
          <cell r="D99" t="str">
            <v>-  36 W. CARDIOID COLUMN SPEAKER (OUT DOOR)</v>
          </cell>
          <cell r="E99">
            <v>52000</v>
          </cell>
          <cell r="F99">
            <v>500</v>
          </cell>
          <cell r="G99" t="str">
            <v>SET</v>
          </cell>
        </row>
        <row r="100">
          <cell r="C100" t="str">
            <v xml:space="preserve"> </v>
          </cell>
          <cell r="D100" t="str">
            <v>SPACE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351</v>
          </cell>
          <cell r="D101" t="str">
            <v>-  6 W. PANEL SPEAKER</v>
          </cell>
          <cell r="E101">
            <v>3500</v>
          </cell>
          <cell r="F101">
            <v>100</v>
          </cell>
          <cell r="G101" t="str">
            <v>SET</v>
          </cell>
        </row>
        <row r="102">
          <cell r="C102">
            <v>352</v>
          </cell>
          <cell r="D102" t="str">
            <v>-  6 W. CEILING LOUD SPEAKER</v>
          </cell>
          <cell r="E102">
            <v>1900</v>
          </cell>
          <cell r="F102">
            <v>200</v>
          </cell>
          <cell r="G102" t="str">
            <v>SET</v>
          </cell>
        </row>
        <row r="103">
          <cell r="C103">
            <v>353</v>
          </cell>
          <cell r="D103" t="str">
            <v>-  24 W. PANEL CEILING SPEAKER</v>
          </cell>
          <cell r="E103">
            <v>0</v>
          </cell>
          <cell r="F103">
            <v>200</v>
          </cell>
          <cell r="G103" t="str">
            <v>SET</v>
          </cell>
        </row>
        <row r="104">
          <cell r="C104">
            <v>507</v>
          </cell>
          <cell r="D104" t="str">
            <v>SPACE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 xml:space="preserve">-  6 W. B1-DIRECTIONAL SOUND PROJECTOR                       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357</v>
          </cell>
          <cell r="D106" t="str">
            <v>-  6 W. SOUND PROJECTOR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358</v>
          </cell>
          <cell r="D107" t="str">
            <v>-  10 W. SOUND PROJECTOR</v>
          </cell>
          <cell r="E107">
            <v>3810</v>
          </cell>
          <cell r="F107">
            <v>100</v>
          </cell>
          <cell r="G107" t="str">
            <v>SET</v>
          </cell>
        </row>
        <row r="108">
          <cell r="C108">
            <v>359</v>
          </cell>
          <cell r="D108" t="str">
            <v>-  10 W. PENDANT SPHERE SPEAKER</v>
          </cell>
          <cell r="E108">
            <v>3590</v>
          </cell>
          <cell r="F108">
            <v>100</v>
          </cell>
          <cell r="G108" t="str">
            <v>SET</v>
          </cell>
        </row>
        <row r="109">
          <cell r="C109">
            <v>360</v>
          </cell>
          <cell r="D109" t="str">
            <v>-  25 W. (MAX.) SOUND PROJECTOR</v>
          </cell>
          <cell r="E109">
            <v>0</v>
          </cell>
          <cell r="F109">
            <v>0</v>
          </cell>
          <cell r="G109" t="str">
            <v>SET</v>
          </cell>
        </row>
        <row r="110">
          <cell r="C110">
            <v>361</v>
          </cell>
          <cell r="D110" t="str">
            <v xml:space="preserve">-  25 W. (MAX.) SOUND PROJECTOR (OUTDOOR)                      </v>
          </cell>
          <cell r="E110">
            <v>0</v>
          </cell>
          <cell r="F110">
            <v>0</v>
          </cell>
          <cell r="G110" t="str">
            <v>SET</v>
          </cell>
        </row>
        <row r="111">
          <cell r="C111">
            <v>605</v>
          </cell>
          <cell r="D111" t="str">
            <v>SPACE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366</v>
          </cell>
          <cell r="D112" t="str">
            <v xml:space="preserve">-  10 W. HORN  </v>
          </cell>
          <cell r="E112">
            <v>4100</v>
          </cell>
          <cell r="F112">
            <v>100</v>
          </cell>
          <cell r="G112" t="str">
            <v>SET</v>
          </cell>
        </row>
        <row r="113">
          <cell r="C113">
            <v>367</v>
          </cell>
          <cell r="D113" t="str">
            <v>-  15 W. HORN</v>
          </cell>
          <cell r="E113">
            <v>0</v>
          </cell>
          <cell r="F113">
            <v>0</v>
          </cell>
          <cell r="G113" t="str">
            <v>SET</v>
          </cell>
        </row>
        <row r="114">
          <cell r="C114">
            <v>368</v>
          </cell>
          <cell r="D114" t="str">
            <v>-  20 W. HORN</v>
          </cell>
          <cell r="E114">
            <v>7370</v>
          </cell>
          <cell r="F114">
            <v>100</v>
          </cell>
          <cell r="G114" t="str">
            <v>SET</v>
          </cell>
        </row>
        <row r="115">
          <cell r="C115">
            <v>369</v>
          </cell>
          <cell r="D115" t="str">
            <v>-  30 W. HORN</v>
          </cell>
          <cell r="E115">
            <v>8380</v>
          </cell>
          <cell r="F115">
            <v>100</v>
          </cell>
          <cell r="G115" t="str">
            <v>SET</v>
          </cell>
        </row>
        <row r="116">
          <cell r="C116">
            <v>610</v>
          </cell>
          <cell r="D116" t="str">
            <v>SPACE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C117">
            <v>234</v>
          </cell>
          <cell r="D117" t="str">
            <v>SPACE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4</v>
          </cell>
          <cell r="D118" t="str">
            <v>LIGHTING CONTROL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701</v>
          </cell>
          <cell r="D119" t="str">
            <v>NATIONAL 2W. REMOTE CONTROL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2 W, NATIONAL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DILITE</v>
          </cell>
          <cell r="E121">
            <v>14000</v>
          </cell>
          <cell r="F121">
            <v>500</v>
          </cell>
          <cell r="G121" t="str">
            <v>SET</v>
          </cell>
        </row>
        <row r="122">
          <cell r="C122">
            <v>401</v>
          </cell>
          <cell r="D122" t="str">
            <v>-  TRANSMISSION UNIT</v>
          </cell>
          <cell r="E122">
            <v>25200</v>
          </cell>
          <cell r="F122">
            <v>500</v>
          </cell>
          <cell r="G122" t="str">
            <v>SET</v>
          </cell>
        </row>
        <row r="123">
          <cell r="C123">
            <v>402</v>
          </cell>
          <cell r="D123" t="str">
            <v>-  TRANSFORMER</v>
          </cell>
          <cell r="E123">
            <v>4650</v>
          </cell>
          <cell r="F123">
            <v>200</v>
          </cell>
          <cell r="G123" t="str">
            <v>SET</v>
          </cell>
        </row>
        <row r="124">
          <cell r="C124">
            <v>403</v>
          </cell>
          <cell r="D124" t="str">
            <v>-  CONTACT INPUT TERMINAL UNIT</v>
          </cell>
          <cell r="E124">
            <v>5960</v>
          </cell>
          <cell r="F124">
            <v>200</v>
          </cell>
          <cell r="G124" t="str">
            <v>SET</v>
          </cell>
        </row>
        <row r="125">
          <cell r="C125">
            <v>404</v>
          </cell>
          <cell r="D125" t="str">
            <v>-  PATTERN SWITCH (4 PATTERN)</v>
          </cell>
          <cell r="E125">
            <v>2830</v>
          </cell>
          <cell r="F125">
            <v>200</v>
          </cell>
          <cell r="G125" t="str">
            <v>SET</v>
          </cell>
        </row>
        <row r="126">
          <cell r="C126">
            <v>405</v>
          </cell>
          <cell r="D126" t="str">
            <v xml:space="preserve">-  PATTERN SETTING SWITCH </v>
          </cell>
          <cell r="E126">
            <v>2830</v>
          </cell>
          <cell r="F126">
            <v>200</v>
          </cell>
          <cell r="G126" t="str">
            <v>SET</v>
          </cell>
        </row>
        <row r="127">
          <cell r="C127">
            <v>406</v>
          </cell>
          <cell r="D127" t="str">
            <v>-  ZONE PATTERN SWITCH (3 PATTERN)</v>
          </cell>
          <cell r="E127">
            <v>2900</v>
          </cell>
          <cell r="F127">
            <v>200</v>
          </cell>
          <cell r="G127" t="str">
            <v>SET</v>
          </cell>
        </row>
        <row r="128">
          <cell r="C128">
            <v>407</v>
          </cell>
          <cell r="D128" t="str">
            <v>-  GROUP SWITCH 1 GROUP</v>
          </cell>
          <cell r="E128">
            <v>2450</v>
          </cell>
          <cell r="F128">
            <v>200</v>
          </cell>
          <cell r="G128" t="str">
            <v>SET</v>
          </cell>
        </row>
        <row r="129">
          <cell r="C129">
            <v>408</v>
          </cell>
          <cell r="D129" t="str">
            <v>-  GROUP SWITCH 4 GROUP</v>
          </cell>
          <cell r="E129">
            <v>3050</v>
          </cell>
          <cell r="F129">
            <v>200</v>
          </cell>
          <cell r="G129" t="str">
            <v>SET</v>
          </cell>
        </row>
        <row r="130">
          <cell r="C130">
            <v>409</v>
          </cell>
          <cell r="D130" t="str">
            <v xml:space="preserve">-  GROUP SETTING SWITCH 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410</v>
          </cell>
          <cell r="D131" t="str">
            <v>-  TIMER SETTING UNIT</v>
          </cell>
          <cell r="E131">
            <v>54400</v>
          </cell>
          <cell r="F131">
            <v>200</v>
          </cell>
          <cell r="G131" t="str">
            <v>SET</v>
          </cell>
        </row>
        <row r="132">
          <cell r="C132">
            <v>411</v>
          </cell>
          <cell r="D132" t="str">
            <v>-  HID RELAY 20A. (SINGLE POLE)</v>
          </cell>
          <cell r="E132">
            <v>1420</v>
          </cell>
          <cell r="F132">
            <v>100</v>
          </cell>
          <cell r="G132" t="str">
            <v>SET</v>
          </cell>
        </row>
        <row r="133">
          <cell r="C133">
            <v>412</v>
          </cell>
          <cell r="D133" t="str">
            <v>-  HID RELAY 20A. (DOUBLE POLE)</v>
          </cell>
          <cell r="E133">
            <v>2870</v>
          </cell>
          <cell r="F133">
            <v>100</v>
          </cell>
          <cell r="G133" t="str">
            <v>SET</v>
          </cell>
        </row>
        <row r="134">
          <cell r="C134">
            <v>413</v>
          </cell>
          <cell r="D134" t="str">
            <v>-  RELAY CONTROL T/U (4 CIRCUIT)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414</v>
          </cell>
          <cell r="D135" t="str">
            <v>-  RELAY CONTROL T/U (1 CIRCUIT)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-  6A. CONTACT OUTPUT T/U (4 CIRCUIT)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416</v>
          </cell>
          <cell r="D137" t="str">
            <v>-  6A. CONTACT OUTPUT T/U (1 CIRCUIT)</v>
          </cell>
          <cell r="E137">
            <v>3100</v>
          </cell>
          <cell r="F137">
            <v>200</v>
          </cell>
          <cell r="G137" t="str">
            <v>SET</v>
          </cell>
        </row>
        <row r="138">
          <cell r="C138">
            <v>417</v>
          </cell>
          <cell r="D138" t="str">
            <v>-  INTERFACE</v>
          </cell>
          <cell r="E138">
            <v>133900</v>
          </cell>
          <cell r="F138">
            <v>0</v>
          </cell>
          <cell r="G138" t="str">
            <v>SET</v>
          </cell>
        </row>
        <row r="139">
          <cell r="C139">
            <v>418</v>
          </cell>
          <cell r="D139" t="str">
            <v>-  AMPLIFIER</v>
          </cell>
          <cell r="E139">
            <v>8230</v>
          </cell>
          <cell r="F139">
            <v>200</v>
          </cell>
          <cell r="G139" t="str">
            <v>SET</v>
          </cell>
        </row>
        <row r="140">
          <cell r="C140">
            <v>419</v>
          </cell>
          <cell r="D140" t="str">
            <v>-  WIRE LESS PANEL UNIT</v>
          </cell>
          <cell r="E140">
            <v>7500</v>
          </cell>
          <cell r="F140">
            <v>200</v>
          </cell>
          <cell r="G140" t="str">
            <v>SET</v>
          </cell>
        </row>
        <row r="141">
          <cell r="C141">
            <v>420</v>
          </cell>
          <cell r="D141" t="str">
            <v>-  WIRE LESS 4 SWITCH</v>
          </cell>
          <cell r="E141">
            <v>3500</v>
          </cell>
          <cell r="F141">
            <v>200</v>
          </cell>
          <cell r="G141" t="str">
            <v>SET</v>
          </cell>
        </row>
        <row r="142">
          <cell r="C142">
            <v>806</v>
          </cell>
          <cell r="D142" t="str">
            <v>SPACE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 t="str">
            <v xml:space="preserve"> </v>
          </cell>
          <cell r="D143" t="str">
            <v xml:space="preserve">   DILITE LIGHTING CONTROL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432</v>
          </cell>
          <cell r="D144" t="str">
            <v>-  BOX RELAY</v>
          </cell>
          <cell r="E144">
            <v>9650</v>
          </cell>
          <cell r="F144">
            <v>250</v>
          </cell>
          <cell r="G144" t="str">
            <v>SET</v>
          </cell>
        </row>
        <row r="145">
          <cell r="C145">
            <v>433</v>
          </cell>
          <cell r="D145" t="str">
            <v>-  SWITCH TIMER</v>
          </cell>
          <cell r="E145">
            <v>1750</v>
          </cell>
          <cell r="F145">
            <v>250</v>
          </cell>
          <cell r="G145" t="str">
            <v>SET</v>
          </cell>
        </row>
        <row r="146">
          <cell r="C146">
            <v>434</v>
          </cell>
          <cell r="D146" t="str">
            <v>-  SWITCH 8</v>
          </cell>
          <cell r="E146">
            <v>1450</v>
          </cell>
          <cell r="F146">
            <v>250</v>
          </cell>
          <cell r="G146" t="str">
            <v>SET</v>
          </cell>
        </row>
        <row r="147">
          <cell r="C147">
            <v>435</v>
          </cell>
          <cell r="D147" t="str">
            <v>-  SWITCH 8 PLUS INFRARED</v>
          </cell>
          <cell r="E147">
            <v>1650</v>
          </cell>
          <cell r="F147">
            <v>250</v>
          </cell>
          <cell r="G147" t="str">
            <v>SET</v>
          </cell>
        </row>
        <row r="148">
          <cell r="C148">
            <v>436</v>
          </cell>
          <cell r="D148" t="str">
            <v>-  SWITCH ZONE</v>
          </cell>
          <cell r="E148">
            <v>1950</v>
          </cell>
          <cell r="F148">
            <v>250</v>
          </cell>
          <cell r="G148" t="str">
            <v>SET</v>
          </cell>
        </row>
        <row r="149">
          <cell r="C149">
            <v>437</v>
          </cell>
          <cell r="D149" t="str">
            <v>-  SWITCH ZONE PLUS INFRARED</v>
          </cell>
          <cell r="E149">
            <v>2150</v>
          </cell>
          <cell r="F149">
            <v>250</v>
          </cell>
          <cell r="G149" t="str">
            <v>SET</v>
          </cell>
        </row>
        <row r="150">
          <cell r="C150">
            <v>438</v>
          </cell>
          <cell r="D150" t="str">
            <v>-  ADAPTER SWITCH</v>
          </cell>
          <cell r="E150">
            <v>1400</v>
          </cell>
          <cell r="F150">
            <v>250</v>
          </cell>
          <cell r="G150" t="str">
            <v>SET</v>
          </cell>
        </row>
        <row r="151">
          <cell r="C151">
            <v>439</v>
          </cell>
          <cell r="D151" t="str">
            <v>-  PHONE CONTROL PLUS</v>
          </cell>
          <cell r="E151">
            <v>3550</v>
          </cell>
          <cell r="F151">
            <v>250</v>
          </cell>
          <cell r="G151" t="str">
            <v>SET</v>
          </cell>
        </row>
        <row r="152">
          <cell r="C152">
            <v>440</v>
          </cell>
          <cell r="D152" t="str">
            <v>-  INFRARED RECEIVER</v>
          </cell>
          <cell r="E152">
            <v>1400</v>
          </cell>
          <cell r="F152">
            <v>250</v>
          </cell>
          <cell r="G152" t="str">
            <v>SET</v>
          </cell>
        </row>
        <row r="153">
          <cell r="C153">
            <v>441</v>
          </cell>
          <cell r="D153" t="str">
            <v>-  REMOTE ALARM</v>
          </cell>
          <cell r="E153">
            <v>1500</v>
          </cell>
          <cell r="F153">
            <v>250</v>
          </cell>
          <cell r="G153" t="str">
            <v>SET</v>
          </cell>
        </row>
        <row r="154">
          <cell r="C154">
            <v>442</v>
          </cell>
          <cell r="D154" t="str">
            <v>-  REMOTE ALARM WITH INDICATOR</v>
          </cell>
          <cell r="E154">
            <v>3400</v>
          </cell>
          <cell r="F154">
            <v>250</v>
          </cell>
          <cell r="G154" t="str">
            <v>SET</v>
          </cell>
        </row>
        <row r="155">
          <cell r="C155">
            <v>443</v>
          </cell>
          <cell r="D155" t="str">
            <v>-  COMPUTER CONTROL</v>
          </cell>
          <cell r="E155">
            <v>2600</v>
          </cell>
          <cell r="F155">
            <v>250</v>
          </cell>
          <cell r="G155" t="str">
            <v>SET</v>
          </cell>
        </row>
        <row r="156">
          <cell r="C156">
            <v>444</v>
          </cell>
          <cell r="D156" t="str">
            <v>-  SWITCH PROGRAMMABLE</v>
          </cell>
          <cell r="E156">
            <v>3100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-  ADAPTER PROGRAMMABLE</v>
          </cell>
          <cell r="E157">
            <v>2700</v>
          </cell>
          <cell r="F157">
            <v>250</v>
          </cell>
          <cell r="G157" t="str">
            <v>SET</v>
          </cell>
        </row>
        <row r="158">
          <cell r="C158">
            <v>446</v>
          </cell>
          <cell r="D158" t="str">
            <v>-  TEMPERATURE FARM</v>
          </cell>
          <cell r="E158">
            <v>3200</v>
          </cell>
          <cell r="F158">
            <v>250</v>
          </cell>
          <cell r="G158" t="str">
            <v>SET</v>
          </cell>
        </row>
        <row r="159">
          <cell r="C159">
            <v>447</v>
          </cell>
          <cell r="D159" t="str">
            <v>-  TEMPERATURE AIR/RELAY</v>
          </cell>
          <cell r="E159">
            <v>2800</v>
          </cell>
          <cell r="F159">
            <v>250</v>
          </cell>
          <cell r="G159" t="str">
            <v>SET</v>
          </cell>
        </row>
        <row r="160">
          <cell r="C160">
            <v>448</v>
          </cell>
          <cell r="D160" t="str">
            <v>-  20 A. RELAY</v>
          </cell>
          <cell r="E160">
            <v>500</v>
          </cell>
          <cell r="F160">
            <v>100</v>
          </cell>
          <cell r="G160" t="str">
            <v>SET</v>
          </cell>
        </row>
        <row r="161">
          <cell r="C161">
            <v>824</v>
          </cell>
          <cell r="D161" t="str">
            <v>SPACE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5</v>
          </cell>
          <cell r="D162" t="str">
            <v>ACCESS, CONTROL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501</v>
          </cell>
          <cell r="D163" t="str">
            <v>-  CONTROLLER</v>
          </cell>
          <cell r="E163">
            <v>33000</v>
          </cell>
          <cell r="F163">
            <v>9000</v>
          </cell>
          <cell r="G163" t="str">
            <v>SET</v>
          </cell>
        </row>
        <row r="164">
          <cell r="C164">
            <v>502</v>
          </cell>
          <cell r="D164" t="str">
            <v>-  DOOR STRIKE WITH DOOR LATCH</v>
          </cell>
          <cell r="E164">
            <v>6000</v>
          </cell>
          <cell r="F164">
            <v>1000</v>
          </cell>
          <cell r="G164" t="str">
            <v>SET</v>
          </cell>
        </row>
        <row r="165">
          <cell r="C165">
            <v>503</v>
          </cell>
          <cell r="D165" t="str">
            <v>-  POWER SUPPLY WITH BATTERY CHARGER</v>
          </cell>
          <cell r="E165">
            <v>2000</v>
          </cell>
          <cell r="F165">
            <v>500</v>
          </cell>
          <cell r="G165" t="str">
            <v>SET</v>
          </cell>
        </row>
        <row r="166">
          <cell r="C166">
            <v>504</v>
          </cell>
          <cell r="D166" t="str">
            <v>-  EXIT BUTTON</v>
          </cell>
          <cell r="E166">
            <v>500</v>
          </cell>
          <cell r="F166">
            <v>300</v>
          </cell>
          <cell r="G166" t="str">
            <v>SET</v>
          </cell>
        </row>
        <row r="167">
          <cell r="C167">
            <v>505</v>
          </cell>
          <cell r="D167" t="str">
            <v>-  ELECTROMAGNETIC LOCK</v>
          </cell>
          <cell r="E167">
            <v>10000</v>
          </cell>
          <cell r="F167">
            <v>1000</v>
          </cell>
          <cell r="G167" t="str">
            <v>SET</v>
          </cell>
        </row>
        <row r="168">
          <cell r="C168">
            <v>831</v>
          </cell>
          <cell r="D168" t="str">
            <v>SPACE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CARD READER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511</v>
          </cell>
          <cell r="D170" t="str">
            <v>-  MAGNETIC CARD READER</v>
          </cell>
          <cell r="E170">
            <v>6000</v>
          </cell>
          <cell r="F170">
            <v>1000</v>
          </cell>
          <cell r="G170" t="str">
            <v>SET</v>
          </cell>
        </row>
        <row r="171">
          <cell r="C171">
            <v>512</v>
          </cell>
          <cell r="D171" t="str">
            <v>-  MAGNETIC INSERT READER</v>
          </cell>
          <cell r="E171">
            <v>8500</v>
          </cell>
          <cell r="F171">
            <v>1000</v>
          </cell>
          <cell r="G171" t="str">
            <v>SET</v>
          </cell>
        </row>
        <row r="172">
          <cell r="C172">
            <v>513</v>
          </cell>
          <cell r="D172" t="str">
            <v>-  BAR CODE READER</v>
          </cell>
          <cell r="E172">
            <v>7000</v>
          </cell>
          <cell r="F172">
            <v>1000</v>
          </cell>
          <cell r="G172" t="str">
            <v>SET</v>
          </cell>
        </row>
        <row r="173">
          <cell r="C173">
            <v>514</v>
          </cell>
          <cell r="D173" t="str">
            <v xml:space="preserve">-  KEYPAD, METAL CASING WATERPROOF 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515</v>
          </cell>
          <cell r="D174" t="str">
            <v>-  MAGNETIC CARD READER WITH KEY PAD &amp; DISPLAY</v>
          </cell>
          <cell r="E174">
            <v>7000</v>
          </cell>
          <cell r="F174">
            <v>1000</v>
          </cell>
          <cell r="G174" t="str">
            <v>SET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C204">
            <v>298</v>
          </cell>
          <cell r="D204" t="str">
            <v>SPACE</v>
          </cell>
          <cell r="E204">
            <v>55</v>
          </cell>
          <cell r="F204">
            <v>8</v>
          </cell>
          <cell r="G204" t="str">
            <v>M.</v>
          </cell>
        </row>
        <row r="205">
          <cell r="C205">
            <v>299</v>
          </cell>
          <cell r="D205" t="str">
            <v>OUTDOOR BUSDUCT</v>
          </cell>
          <cell r="E205">
            <v>74</v>
          </cell>
          <cell r="F205">
            <v>11</v>
          </cell>
          <cell r="G205" t="str">
            <v>M.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C225">
            <v>324</v>
          </cell>
          <cell r="D225" t="str">
            <v>SPACE</v>
          </cell>
          <cell r="E225">
            <v>1258</v>
          </cell>
          <cell r="F225">
            <v>110</v>
          </cell>
          <cell r="G225" t="str">
            <v>M.</v>
          </cell>
        </row>
        <row r="226">
          <cell r="C226">
            <v>325</v>
          </cell>
          <cell r="D226" t="str">
            <v>-  3/C - 120 SQ.MM. 12/20(24) KVCV</v>
          </cell>
          <cell r="E226">
            <v>1613</v>
          </cell>
          <cell r="F226">
            <v>120</v>
          </cell>
          <cell r="G226" t="str">
            <v>M.</v>
          </cell>
        </row>
        <row r="227">
          <cell r="C227">
            <v>326</v>
          </cell>
          <cell r="D227" t="str">
            <v>-  3/C - 150 SQ.MM. 12/20(24) KVCV</v>
          </cell>
          <cell r="E227">
            <v>1832</v>
          </cell>
          <cell r="F227">
            <v>130</v>
          </cell>
          <cell r="G227" t="str">
            <v>M.</v>
          </cell>
        </row>
        <row r="228">
          <cell r="C228">
            <v>327</v>
          </cell>
          <cell r="D228" t="str">
            <v>-  3/C - 185 SQ.MM. 12/20(24) KVCV</v>
          </cell>
          <cell r="E228">
            <v>2131</v>
          </cell>
          <cell r="F228">
            <v>140</v>
          </cell>
          <cell r="G228" t="str">
            <v>M.</v>
          </cell>
        </row>
        <row r="229">
          <cell r="C229">
            <v>328</v>
          </cell>
          <cell r="D229" t="str">
            <v>-  3/C - 240 SQ.MM. 12/20(24) KVCV</v>
          </cell>
          <cell r="E229">
            <v>2566</v>
          </cell>
          <cell r="F229">
            <v>160</v>
          </cell>
          <cell r="G229" t="str">
            <v>M.</v>
          </cell>
        </row>
        <row r="230">
          <cell r="C230">
            <v>329</v>
          </cell>
          <cell r="D230" t="str">
            <v>-  3/C - 300 SQ.MM. 12/20(24) KVCV</v>
          </cell>
          <cell r="E230">
            <v>3084</v>
          </cell>
          <cell r="F230">
            <v>180</v>
          </cell>
          <cell r="G230" t="str">
            <v>M.</v>
          </cell>
        </row>
        <row r="231">
          <cell r="C231">
            <v>330</v>
          </cell>
          <cell r="D231" t="str">
            <v>-  3/C - 400 SQ.MM. 12/20(24) KVCV</v>
          </cell>
          <cell r="E231">
            <v>3712</v>
          </cell>
          <cell r="F231">
            <v>200</v>
          </cell>
          <cell r="G231" t="str">
            <v>M.</v>
          </cell>
        </row>
        <row r="232">
          <cell r="C232">
            <v>331</v>
          </cell>
          <cell r="D232" t="str">
            <v>-  1/C - 35 SQ.MM. 18/30(36) KVCV</v>
          </cell>
          <cell r="E232">
            <v>260</v>
          </cell>
          <cell r="F232">
            <v>60</v>
          </cell>
          <cell r="G232" t="str">
            <v>M.</v>
          </cell>
        </row>
        <row r="233">
          <cell r="C233">
            <v>332</v>
          </cell>
          <cell r="D233" t="str">
            <v>-  1/C - 50 SQ.MM. 18/30(36) KVCV</v>
          </cell>
          <cell r="E233">
            <v>281</v>
          </cell>
          <cell r="F233">
            <v>70</v>
          </cell>
          <cell r="G233" t="str">
            <v>M.</v>
          </cell>
        </row>
        <row r="234">
          <cell r="C234">
            <v>333</v>
          </cell>
          <cell r="D234" t="str">
            <v>-  1/C - 70 SQ.MM. 18/30(36) KVCV</v>
          </cell>
          <cell r="E234">
            <v>325</v>
          </cell>
          <cell r="F234">
            <v>75</v>
          </cell>
          <cell r="G234" t="str">
            <v>M.</v>
          </cell>
        </row>
        <row r="235">
          <cell r="C235">
            <v>334</v>
          </cell>
          <cell r="D235" t="str">
            <v>-  1/C - 95 SQ.MM. 18/30(36) KVCV</v>
          </cell>
          <cell r="E235">
            <v>396</v>
          </cell>
          <cell r="F235">
            <v>80</v>
          </cell>
          <cell r="G235" t="str">
            <v>M.</v>
          </cell>
        </row>
        <row r="236">
          <cell r="C236">
            <v>335</v>
          </cell>
          <cell r="D236" t="str">
            <v>-  1/C - 120 SQ.MM. 18/30(36) KVCV</v>
          </cell>
          <cell r="E236">
            <v>490</v>
          </cell>
          <cell r="F236">
            <v>85</v>
          </cell>
          <cell r="G236" t="str">
            <v>M.</v>
          </cell>
        </row>
        <row r="237">
          <cell r="C237">
            <v>336</v>
          </cell>
          <cell r="D237" t="str">
            <v>-  1/C - 150 SQ.MM. 18/30(36) KVCV</v>
          </cell>
          <cell r="E237">
            <v>560</v>
          </cell>
          <cell r="F237">
            <v>90</v>
          </cell>
          <cell r="G237" t="str">
            <v>M.</v>
          </cell>
        </row>
        <row r="238">
          <cell r="C238">
            <v>337</v>
          </cell>
          <cell r="D238" t="str">
            <v>-  1/C - 185 SQ.MM. 18/30(36) KVCV</v>
          </cell>
          <cell r="E238">
            <v>654</v>
          </cell>
          <cell r="F238">
            <v>100</v>
          </cell>
          <cell r="G238" t="str">
            <v>M.</v>
          </cell>
        </row>
        <row r="239">
          <cell r="C239">
            <v>338</v>
          </cell>
          <cell r="D239" t="str">
            <v>-  1/C - 240 SQ.MM. 18/30(36) KVCV</v>
          </cell>
          <cell r="E239">
            <v>802</v>
          </cell>
          <cell r="F239">
            <v>110</v>
          </cell>
          <cell r="G239" t="str">
            <v>M.</v>
          </cell>
        </row>
        <row r="240">
          <cell r="C240">
            <v>339</v>
          </cell>
          <cell r="D240" t="str">
            <v>-  1/C - 300 SQ.MM. 18/30(36) KVCV</v>
          </cell>
          <cell r="E240">
            <v>962</v>
          </cell>
          <cell r="F240">
            <v>130</v>
          </cell>
          <cell r="G240" t="str">
            <v>M.</v>
          </cell>
        </row>
        <row r="241">
          <cell r="C241">
            <v>340</v>
          </cell>
          <cell r="D241" t="str">
            <v>-  1/C - 400 SQ.MM. 18/30(36) KVCV</v>
          </cell>
          <cell r="E241">
            <v>1158</v>
          </cell>
          <cell r="F241">
            <v>150</v>
          </cell>
          <cell r="G241" t="str">
            <v>M.</v>
          </cell>
        </row>
        <row r="242">
          <cell r="C242">
            <v>341</v>
          </cell>
          <cell r="D242" t="str">
            <v>-  3/C - 50 SQ.MM. 18/30(36) KVCV</v>
          </cell>
          <cell r="E242">
            <v>930</v>
          </cell>
          <cell r="F242">
            <v>100</v>
          </cell>
          <cell r="G242" t="str">
            <v>M.</v>
          </cell>
        </row>
        <row r="243">
          <cell r="C243">
            <v>342</v>
          </cell>
          <cell r="D243" t="str">
            <v>-  3/C - 70 SQ.MM. 18/30(36) KVCV</v>
          </cell>
          <cell r="E243">
            <v>1088</v>
          </cell>
          <cell r="F243">
            <v>110</v>
          </cell>
          <cell r="G243" t="str">
            <v>M.</v>
          </cell>
        </row>
        <row r="244">
          <cell r="C244">
            <v>343</v>
          </cell>
          <cell r="D244" t="str">
            <v>-  3/C - 95 SQ.MM. 18/30(36) KVCV</v>
          </cell>
          <cell r="E244">
            <v>1303</v>
          </cell>
          <cell r="F244">
            <v>130</v>
          </cell>
          <cell r="G244" t="str">
            <v>M.</v>
          </cell>
        </row>
        <row r="245">
          <cell r="C245">
            <v>344</v>
          </cell>
          <cell r="D245" t="str">
            <v>-  3/C - 120 SQ.MM. 18/30(36) KVCV</v>
          </cell>
          <cell r="E245">
            <v>1670</v>
          </cell>
          <cell r="F245">
            <v>150</v>
          </cell>
          <cell r="G245" t="str">
            <v>M.</v>
          </cell>
        </row>
        <row r="246">
          <cell r="C246">
            <v>345</v>
          </cell>
          <cell r="D246" t="str">
            <v>-  3/C - 150 SQ.MM. 18/30(36) KVCV</v>
          </cell>
          <cell r="E246">
            <v>1897</v>
          </cell>
          <cell r="F246">
            <v>170</v>
          </cell>
          <cell r="G246" t="str">
            <v>M.</v>
          </cell>
        </row>
        <row r="247">
          <cell r="C247">
            <v>346</v>
          </cell>
          <cell r="D247" t="str">
            <v>-  3/C - 185 SQ.MM. 18/30(36) KVCV</v>
          </cell>
          <cell r="E247">
            <v>2206</v>
          </cell>
          <cell r="F247">
            <v>180</v>
          </cell>
          <cell r="G247" t="str">
            <v>M.</v>
          </cell>
        </row>
        <row r="248">
          <cell r="C248">
            <v>347</v>
          </cell>
          <cell r="D248" t="str">
            <v>-  3/C - 240 SQ.MM. 18/30(36) KVCV</v>
          </cell>
          <cell r="E248">
            <v>2660</v>
          </cell>
          <cell r="F248">
            <v>200</v>
          </cell>
          <cell r="G248" t="str">
            <v>M.</v>
          </cell>
        </row>
        <row r="249">
          <cell r="C249">
            <v>348</v>
          </cell>
          <cell r="D249" t="str">
            <v>-  3/C - 300 SQ.MM. 18/30(36) KVCV</v>
          </cell>
          <cell r="E249">
            <v>3166</v>
          </cell>
          <cell r="F249">
            <v>220</v>
          </cell>
          <cell r="G249" t="str">
            <v>M.</v>
          </cell>
        </row>
        <row r="250">
          <cell r="C250">
            <v>349</v>
          </cell>
          <cell r="D250" t="str">
            <v>-  3/C - 400 SQ.MM. 18/30(36) KVCV</v>
          </cell>
          <cell r="E250">
            <v>3709</v>
          </cell>
          <cell r="F250">
            <v>240</v>
          </cell>
          <cell r="G250" t="str">
            <v>M.</v>
          </cell>
        </row>
        <row r="251">
          <cell r="C251">
            <v>501</v>
          </cell>
          <cell r="D251" t="str">
            <v>SPACE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351</v>
          </cell>
          <cell r="D252" t="str">
            <v>-  1/C - 25 SQ.MM. 25 KV.XLPE</v>
          </cell>
          <cell r="E252">
            <v>0</v>
          </cell>
          <cell r="F252">
            <v>0</v>
          </cell>
          <cell r="G252" t="str">
            <v>M.</v>
          </cell>
        </row>
        <row r="253">
          <cell r="C253">
            <v>352</v>
          </cell>
          <cell r="D253" t="str">
            <v>-  1/C - 35 SQ.MM. 25 KV.XLPE</v>
          </cell>
          <cell r="E253">
            <v>305</v>
          </cell>
          <cell r="F253">
            <v>35</v>
          </cell>
          <cell r="G253" t="str">
            <v>M.</v>
          </cell>
        </row>
        <row r="254">
          <cell r="C254">
            <v>353</v>
          </cell>
          <cell r="D254" t="str">
            <v>-  1/C - 50 SQ.MM. 25 KV.XLPE</v>
          </cell>
          <cell r="E254">
            <v>345</v>
          </cell>
          <cell r="F254">
            <v>40</v>
          </cell>
          <cell r="G254" t="str">
            <v>M.</v>
          </cell>
        </row>
        <row r="255">
          <cell r="C255">
            <v>354</v>
          </cell>
          <cell r="D255" t="str">
            <v>-  1/C - 70 SQ.MM. 25 KV.XLPE</v>
          </cell>
          <cell r="E255">
            <v>415</v>
          </cell>
          <cell r="F255">
            <v>60</v>
          </cell>
          <cell r="G255" t="str">
            <v>M.</v>
          </cell>
        </row>
        <row r="256">
          <cell r="C256">
            <v>355</v>
          </cell>
          <cell r="D256" t="str">
            <v>-  1/C - 95 SQ.MM. 25 KV.XLPE</v>
          </cell>
          <cell r="E256">
            <v>515</v>
          </cell>
          <cell r="F256">
            <v>70</v>
          </cell>
          <cell r="G256" t="str">
            <v>M.</v>
          </cell>
        </row>
        <row r="257">
          <cell r="C257">
            <v>356</v>
          </cell>
          <cell r="D257" t="str">
            <v>-  1/C - 120 SQ.MM. 25 KV.XLPE</v>
          </cell>
          <cell r="E257">
            <v>605</v>
          </cell>
          <cell r="F257">
            <v>75</v>
          </cell>
          <cell r="G257" t="str">
            <v>M.</v>
          </cell>
        </row>
        <row r="258">
          <cell r="C258">
            <v>357</v>
          </cell>
          <cell r="D258" t="str">
            <v>-  1/C - 150 SQ.MM. 25 KV.XLPE</v>
          </cell>
          <cell r="E258">
            <v>705</v>
          </cell>
          <cell r="F258">
            <v>80</v>
          </cell>
          <cell r="G258" t="str">
            <v>M.</v>
          </cell>
        </row>
        <row r="259">
          <cell r="C259">
            <v>358</v>
          </cell>
          <cell r="D259" t="str">
            <v>-  1/C - 185 SQ.MM. 25 KV.XLPE</v>
          </cell>
          <cell r="E259">
            <v>835</v>
          </cell>
          <cell r="F259">
            <v>85</v>
          </cell>
          <cell r="G259" t="str">
            <v>M.</v>
          </cell>
        </row>
        <row r="260">
          <cell r="C260">
            <v>359</v>
          </cell>
          <cell r="D260" t="str">
            <v>-  1/C - 240 SQ.MM. 25 KV.XLPE</v>
          </cell>
          <cell r="E260">
            <v>995</v>
          </cell>
          <cell r="F260">
            <v>90</v>
          </cell>
          <cell r="G260" t="str">
            <v>M.</v>
          </cell>
        </row>
        <row r="261">
          <cell r="C261">
            <v>360</v>
          </cell>
          <cell r="D261" t="str">
            <v>-  1/C - 35 SQ.MM. 35 KV.XLPE</v>
          </cell>
          <cell r="E261">
            <v>0</v>
          </cell>
          <cell r="F261">
            <v>60</v>
          </cell>
          <cell r="G261" t="str">
            <v>M.</v>
          </cell>
        </row>
        <row r="262">
          <cell r="C262">
            <v>361</v>
          </cell>
          <cell r="D262" t="str">
            <v>-  1/C - 50 SQ.MM. 35 KV.XLPE</v>
          </cell>
          <cell r="E262">
            <v>0</v>
          </cell>
          <cell r="F262">
            <v>70</v>
          </cell>
          <cell r="G262" t="str">
            <v>M.</v>
          </cell>
        </row>
        <row r="263">
          <cell r="C263">
            <v>362</v>
          </cell>
          <cell r="D263" t="str">
            <v>-  1/C - 70 SQ.MM. 35 KV.XLPE</v>
          </cell>
          <cell r="E263">
            <v>0</v>
          </cell>
          <cell r="F263">
            <v>75</v>
          </cell>
          <cell r="G263" t="str">
            <v>M.</v>
          </cell>
        </row>
        <row r="264">
          <cell r="C264">
            <v>363</v>
          </cell>
          <cell r="D264" t="str">
            <v>-  1/C - 95 SQ.MM. 35 KV.XLPE</v>
          </cell>
          <cell r="E264">
            <v>0</v>
          </cell>
          <cell r="F264">
            <v>80</v>
          </cell>
          <cell r="G264" t="str">
            <v>M.</v>
          </cell>
        </row>
        <row r="265">
          <cell r="C265">
            <v>364</v>
          </cell>
          <cell r="D265" t="str">
            <v>-  1/C - 120 SQ.MM. 35 KV.XLPE</v>
          </cell>
          <cell r="E265">
            <v>0</v>
          </cell>
          <cell r="F265">
            <v>85</v>
          </cell>
          <cell r="G265" t="str">
            <v>M.</v>
          </cell>
        </row>
        <row r="266">
          <cell r="C266">
            <v>365</v>
          </cell>
          <cell r="D266" t="str">
            <v>-  1/C - 150 SQ.MM. 35 KV.XLPE</v>
          </cell>
          <cell r="E266">
            <v>0</v>
          </cell>
          <cell r="F266">
            <v>90</v>
          </cell>
          <cell r="G266" t="str">
            <v>M.</v>
          </cell>
        </row>
        <row r="267">
          <cell r="C267">
            <v>366</v>
          </cell>
          <cell r="D267" t="str">
            <v>-  1/C - 185 SQ.MM. 35 KV.XLPE</v>
          </cell>
          <cell r="E267">
            <v>0</v>
          </cell>
          <cell r="F267">
            <v>100</v>
          </cell>
          <cell r="G267" t="str">
            <v>M.</v>
          </cell>
        </row>
        <row r="268">
          <cell r="C268">
            <v>367</v>
          </cell>
          <cell r="D268" t="str">
            <v>-  1/C - 240 SQ.MM. 35 KV.XLPE</v>
          </cell>
          <cell r="E268">
            <v>0</v>
          </cell>
          <cell r="F268">
            <v>110</v>
          </cell>
          <cell r="G268" t="str">
            <v>M.</v>
          </cell>
        </row>
        <row r="269">
          <cell r="D269" t="str">
            <v>SPACE</v>
          </cell>
        </row>
        <row r="270">
          <cell r="C270">
            <v>369</v>
          </cell>
          <cell r="D270" t="str">
            <v>-  1/C - 35 SQ.MM. 25 KV.PIC</v>
          </cell>
          <cell r="E270">
            <v>108</v>
          </cell>
          <cell r="F270">
            <v>20</v>
          </cell>
          <cell r="G270" t="str">
            <v>M.</v>
          </cell>
        </row>
        <row r="271">
          <cell r="C271">
            <v>370</v>
          </cell>
          <cell r="D271" t="str">
            <v>-  1/C - 50 SQ.MM. 25 KV.PIC</v>
          </cell>
          <cell r="E271">
            <v>128</v>
          </cell>
          <cell r="F271">
            <v>25</v>
          </cell>
          <cell r="G271" t="str">
            <v>M.</v>
          </cell>
        </row>
        <row r="272">
          <cell r="C272">
            <v>371</v>
          </cell>
          <cell r="D272" t="str">
            <v>-  1/C - 70 SQ.MM. 25 KV.PIC</v>
          </cell>
          <cell r="E272">
            <v>148</v>
          </cell>
          <cell r="F272">
            <v>30</v>
          </cell>
          <cell r="G272" t="str">
            <v>M.</v>
          </cell>
        </row>
        <row r="273">
          <cell r="C273">
            <v>372</v>
          </cell>
          <cell r="D273" t="str">
            <v>-  1/C - 95 SQ.MM. 25 KV.PIC</v>
          </cell>
          <cell r="E273">
            <v>178</v>
          </cell>
          <cell r="F273">
            <v>35</v>
          </cell>
          <cell r="G273" t="str">
            <v>M.</v>
          </cell>
        </row>
        <row r="274">
          <cell r="C274">
            <v>373</v>
          </cell>
          <cell r="D274" t="str">
            <v>-  1/C - 120 SQ.MM. 25 KV.PIC</v>
          </cell>
          <cell r="E274">
            <v>208</v>
          </cell>
          <cell r="F274">
            <v>40</v>
          </cell>
          <cell r="G274" t="str">
            <v>M.</v>
          </cell>
        </row>
        <row r="275">
          <cell r="C275">
            <v>374</v>
          </cell>
          <cell r="D275" t="str">
            <v>-  1/C - 150 SQ.MM. 25 KV.PIC</v>
          </cell>
          <cell r="E275">
            <v>248</v>
          </cell>
          <cell r="F275">
            <v>60</v>
          </cell>
          <cell r="G275" t="str">
            <v>M.</v>
          </cell>
        </row>
        <row r="276">
          <cell r="C276">
            <v>375</v>
          </cell>
          <cell r="D276" t="str">
            <v>-  1/C - 185 SQ.MM. 25 KV.PIC</v>
          </cell>
          <cell r="E276">
            <v>288</v>
          </cell>
          <cell r="F276">
            <v>70</v>
          </cell>
          <cell r="G276" t="str">
            <v>M.</v>
          </cell>
        </row>
        <row r="277">
          <cell r="C277">
            <v>376</v>
          </cell>
          <cell r="D277" t="str">
            <v>-  1/C - 240 SQ.MM. 25 KV.PIC</v>
          </cell>
          <cell r="E277">
            <v>348</v>
          </cell>
          <cell r="F277">
            <v>75</v>
          </cell>
          <cell r="G277" t="str">
            <v>M.</v>
          </cell>
        </row>
        <row r="278">
          <cell r="C278">
            <v>377</v>
          </cell>
          <cell r="D278" t="str">
            <v>-  1/C - 35 SQ.MM. 35 KV.PIC</v>
          </cell>
          <cell r="E278">
            <v>0</v>
          </cell>
          <cell r="F278">
            <v>30</v>
          </cell>
          <cell r="G278" t="str">
            <v>M.</v>
          </cell>
        </row>
        <row r="279">
          <cell r="C279">
            <v>378</v>
          </cell>
          <cell r="D279" t="str">
            <v>-  1/C - 50 SQ.MM. 35 KV.PIC</v>
          </cell>
          <cell r="E279">
            <v>0</v>
          </cell>
          <cell r="F279">
            <v>35</v>
          </cell>
          <cell r="G279" t="str">
            <v>M.</v>
          </cell>
        </row>
        <row r="280">
          <cell r="C280">
            <v>379</v>
          </cell>
          <cell r="D280" t="str">
            <v>-  1/C - 70 SQ.MM. 35 KV.PIC</v>
          </cell>
          <cell r="E280">
            <v>0</v>
          </cell>
          <cell r="F280">
            <v>40</v>
          </cell>
          <cell r="G280" t="str">
            <v>M.</v>
          </cell>
        </row>
        <row r="281">
          <cell r="C281">
            <v>380</v>
          </cell>
          <cell r="D281" t="str">
            <v>-  1/C - 95 SQ.MM. 35 KV.PIC</v>
          </cell>
          <cell r="E281">
            <v>0</v>
          </cell>
          <cell r="F281">
            <v>60</v>
          </cell>
          <cell r="G281" t="str">
            <v>M.</v>
          </cell>
        </row>
        <row r="282">
          <cell r="C282">
            <v>381</v>
          </cell>
          <cell r="D282" t="str">
            <v>-  1/C - 120 SQ.MM. 35 KV.PIC</v>
          </cell>
          <cell r="E282">
            <v>0</v>
          </cell>
          <cell r="F282">
            <v>70</v>
          </cell>
          <cell r="G282" t="str">
            <v>M.</v>
          </cell>
        </row>
        <row r="283">
          <cell r="C283">
            <v>382</v>
          </cell>
          <cell r="D283" t="str">
            <v>-  1/C - 150 SQ.MM. 35 KV.PIC</v>
          </cell>
          <cell r="E283">
            <v>0</v>
          </cell>
          <cell r="F283">
            <v>75</v>
          </cell>
          <cell r="G283" t="str">
            <v>M.</v>
          </cell>
        </row>
        <row r="284">
          <cell r="C284">
            <v>383</v>
          </cell>
          <cell r="D284" t="str">
            <v>-  1/C - 185 SQ.MM. 35 KV.PIC</v>
          </cell>
          <cell r="E284">
            <v>0</v>
          </cell>
          <cell r="F284">
            <v>80</v>
          </cell>
          <cell r="G284" t="str">
            <v>M.</v>
          </cell>
        </row>
        <row r="285">
          <cell r="C285">
            <v>384</v>
          </cell>
          <cell r="D285" t="str">
            <v>-  1/C - 240 SQ.MM. 35 KV.PIC</v>
          </cell>
          <cell r="E285">
            <v>0</v>
          </cell>
          <cell r="F285">
            <v>85</v>
          </cell>
          <cell r="G285" t="str">
            <v>M.</v>
          </cell>
        </row>
        <row r="286">
          <cell r="D286" t="str">
            <v>SPACE</v>
          </cell>
        </row>
        <row r="287">
          <cell r="C287">
            <v>386</v>
          </cell>
          <cell r="D287" t="str">
            <v>-  1/C - 35 SQ.MM. 25 KV.SPACED AERIAL</v>
          </cell>
          <cell r="E287">
            <v>160</v>
          </cell>
          <cell r="F287">
            <v>25</v>
          </cell>
          <cell r="G287" t="str">
            <v>M.</v>
          </cell>
        </row>
        <row r="288">
          <cell r="C288">
            <v>387</v>
          </cell>
          <cell r="D288" t="str">
            <v>-  1/C - 50 SQ.MM. 25 KV.SPACED AERIAL</v>
          </cell>
          <cell r="E288">
            <v>190</v>
          </cell>
          <cell r="F288">
            <v>30</v>
          </cell>
          <cell r="G288" t="str">
            <v>M.</v>
          </cell>
        </row>
        <row r="289">
          <cell r="C289">
            <v>388</v>
          </cell>
          <cell r="D289" t="str">
            <v>-  1/C - 70 SQ.MM. 25 KV.SPACED AERIAL</v>
          </cell>
          <cell r="E289">
            <v>220</v>
          </cell>
          <cell r="F289">
            <v>35</v>
          </cell>
          <cell r="G289" t="str">
            <v>M.</v>
          </cell>
        </row>
        <row r="290">
          <cell r="C290">
            <v>389</v>
          </cell>
          <cell r="D290" t="str">
            <v>-  1/C - 95 SQ.MM. 25 KV.SPACED AERIAL</v>
          </cell>
          <cell r="E290">
            <v>260</v>
          </cell>
          <cell r="F290">
            <v>40</v>
          </cell>
          <cell r="G290" t="str">
            <v>M.</v>
          </cell>
        </row>
        <row r="291">
          <cell r="C291">
            <v>390</v>
          </cell>
          <cell r="D291" t="str">
            <v>-  1/C - 120 SQ.MM. 25 KV.SPACED AERIAL</v>
          </cell>
          <cell r="E291">
            <v>300</v>
          </cell>
          <cell r="F291">
            <v>60</v>
          </cell>
          <cell r="G291" t="str">
            <v>M.</v>
          </cell>
        </row>
        <row r="292">
          <cell r="C292">
            <v>391</v>
          </cell>
          <cell r="D292" t="str">
            <v>-  1/C - 150 SQ.MM. 25 KV.SPACED AERIAL</v>
          </cell>
          <cell r="E292">
            <v>340</v>
          </cell>
          <cell r="F292">
            <v>70</v>
          </cell>
          <cell r="G292" t="str">
            <v>M.</v>
          </cell>
        </row>
        <row r="293">
          <cell r="C293">
            <v>392</v>
          </cell>
          <cell r="D293" t="str">
            <v>-  1/C - 185 SQ.MM. 25 KV.SPACED AERIAL</v>
          </cell>
          <cell r="E293">
            <v>390</v>
          </cell>
          <cell r="F293">
            <v>75</v>
          </cell>
          <cell r="G293" t="str">
            <v>M.</v>
          </cell>
        </row>
        <row r="294">
          <cell r="C294">
            <v>393</v>
          </cell>
          <cell r="D294" t="str">
            <v>-  1/C - 240 SQ.MM. 25 KV.SPACED AERIAL</v>
          </cell>
          <cell r="E294">
            <v>470</v>
          </cell>
          <cell r="F294">
            <v>80</v>
          </cell>
          <cell r="G294" t="str">
            <v>M.</v>
          </cell>
        </row>
        <row r="295">
          <cell r="C295">
            <v>394</v>
          </cell>
          <cell r="D295" t="str">
            <v>-  1/C - 35 SQ.MM. 35 KV.SPACED AERIAL</v>
          </cell>
          <cell r="E295">
            <v>0</v>
          </cell>
          <cell r="F295">
            <v>75</v>
          </cell>
          <cell r="G295" t="str">
            <v>M.</v>
          </cell>
        </row>
        <row r="296">
          <cell r="C296">
            <v>395</v>
          </cell>
          <cell r="D296" t="str">
            <v>-  1/C - 50 SQ.MM. 35 KV.SPACED AERIAL</v>
          </cell>
          <cell r="E296">
            <v>0</v>
          </cell>
          <cell r="F296">
            <v>89</v>
          </cell>
          <cell r="G296" t="str">
            <v>M.</v>
          </cell>
        </row>
        <row r="297">
          <cell r="C297">
            <v>396</v>
          </cell>
          <cell r="D297" t="str">
            <v>-  1/C - 70 SQ.MM. 35 KV.SPACED AERIAL</v>
          </cell>
          <cell r="E297">
            <v>0</v>
          </cell>
          <cell r="F297">
            <v>85</v>
          </cell>
          <cell r="G297" t="str">
            <v>M.</v>
          </cell>
        </row>
        <row r="298">
          <cell r="C298">
            <v>397</v>
          </cell>
          <cell r="D298" t="str">
            <v>-  1/C - 95 SQ.MM. 35 KV.SPACED AERIAL</v>
          </cell>
          <cell r="E298">
            <v>0</v>
          </cell>
          <cell r="F298">
            <v>90</v>
          </cell>
          <cell r="G298" t="str">
            <v>M.</v>
          </cell>
        </row>
        <row r="299">
          <cell r="C299">
            <v>398</v>
          </cell>
          <cell r="D299" t="str">
            <v>-  1/C - 120 SQ.MM. 35 KV.SPACED AERIAL</v>
          </cell>
          <cell r="E299">
            <v>0</v>
          </cell>
          <cell r="F299">
            <v>100</v>
          </cell>
          <cell r="G299" t="str">
            <v>M.</v>
          </cell>
        </row>
        <row r="300">
          <cell r="C300">
            <v>399</v>
          </cell>
          <cell r="D300" t="str">
            <v>-  1/C - 150 SQ.MM. 35 KV.SPACED AERIAL</v>
          </cell>
          <cell r="E300">
            <v>0</v>
          </cell>
          <cell r="F300">
            <v>110</v>
          </cell>
          <cell r="G300" t="str">
            <v>M.</v>
          </cell>
        </row>
        <row r="301">
          <cell r="C301">
            <v>400</v>
          </cell>
          <cell r="D301" t="str">
            <v>-  1/C - 185 SQ.MM. 35 KV.SPACED AERIAL</v>
          </cell>
          <cell r="E301">
            <v>0</v>
          </cell>
          <cell r="F301">
            <v>120</v>
          </cell>
          <cell r="G301" t="str">
            <v>M.</v>
          </cell>
        </row>
        <row r="302">
          <cell r="C302">
            <v>401</v>
          </cell>
          <cell r="D302" t="str">
            <v>-  1/C - 240 SQ.MM. 35 KV.SPACED AERIAL</v>
          </cell>
          <cell r="E302">
            <v>0</v>
          </cell>
          <cell r="F302">
            <v>140</v>
          </cell>
          <cell r="G302" t="str">
            <v>M.</v>
          </cell>
        </row>
        <row r="303">
          <cell r="C303">
            <v>402</v>
          </cell>
          <cell r="D303" t="str">
            <v>-  25 SQ.MM. ALL ALUMINIUM CABLE</v>
          </cell>
          <cell r="E303">
            <v>9</v>
          </cell>
          <cell r="F303">
            <v>5</v>
          </cell>
          <cell r="G303" t="str">
            <v>M.</v>
          </cell>
        </row>
        <row r="304">
          <cell r="C304">
            <v>403</v>
          </cell>
          <cell r="D304" t="str">
            <v>-  35 SQ.MM. ALL ALUMINIUM CABLE</v>
          </cell>
          <cell r="E304">
            <v>13</v>
          </cell>
          <cell r="F304">
            <v>6</v>
          </cell>
          <cell r="G304" t="str">
            <v>M.</v>
          </cell>
        </row>
        <row r="305">
          <cell r="C305">
            <v>404</v>
          </cell>
          <cell r="D305" t="str">
            <v>-  50 SQ.MM. ALL ALUMINIUM CABLE</v>
          </cell>
          <cell r="E305">
            <v>18</v>
          </cell>
          <cell r="F305">
            <v>8</v>
          </cell>
          <cell r="G305" t="str">
            <v>M.</v>
          </cell>
        </row>
        <row r="306">
          <cell r="C306">
            <v>405</v>
          </cell>
          <cell r="D306" t="str">
            <v>-  70 SQ.MM. ALL ALUMINIUM CABLE</v>
          </cell>
          <cell r="E306">
            <v>26</v>
          </cell>
          <cell r="F306">
            <v>11</v>
          </cell>
          <cell r="G306" t="str">
            <v>M.</v>
          </cell>
        </row>
        <row r="307">
          <cell r="C307">
            <v>406</v>
          </cell>
          <cell r="D307" t="str">
            <v>-  95 SQ.MM. ALL ALUMINIUM CABLE</v>
          </cell>
          <cell r="E307">
            <v>36</v>
          </cell>
          <cell r="F307">
            <v>16</v>
          </cell>
          <cell r="G307" t="str">
            <v>M.</v>
          </cell>
        </row>
        <row r="308">
          <cell r="C308">
            <v>407</v>
          </cell>
          <cell r="D308" t="str">
            <v>-  120 SQ.MM. ALL ALUMINIUM CABLE</v>
          </cell>
          <cell r="E308">
            <v>46</v>
          </cell>
          <cell r="F308">
            <v>20</v>
          </cell>
          <cell r="G308" t="str">
            <v>M.</v>
          </cell>
        </row>
        <row r="309">
          <cell r="C309">
            <v>408</v>
          </cell>
          <cell r="D309" t="str">
            <v>-  150 SQ.MM. ALL ALUMINIUM CABLE</v>
          </cell>
          <cell r="E309">
            <v>56</v>
          </cell>
          <cell r="F309">
            <v>25</v>
          </cell>
          <cell r="G309" t="str">
            <v>M.</v>
          </cell>
        </row>
        <row r="310">
          <cell r="C310">
            <v>409</v>
          </cell>
          <cell r="D310" t="str">
            <v>-  185 SQ.MM. ALL ALUMINIUM CABLE</v>
          </cell>
          <cell r="E310">
            <v>64</v>
          </cell>
          <cell r="F310">
            <v>30</v>
          </cell>
          <cell r="G310" t="str">
            <v>M.</v>
          </cell>
        </row>
        <row r="311">
          <cell r="C311">
            <v>410</v>
          </cell>
          <cell r="D311" t="str">
            <v>-  25 SQ.MM. ACSR</v>
          </cell>
          <cell r="E311">
            <v>11</v>
          </cell>
          <cell r="F311">
            <v>5</v>
          </cell>
          <cell r="G311" t="str">
            <v>M.</v>
          </cell>
        </row>
        <row r="312">
          <cell r="C312">
            <v>411</v>
          </cell>
          <cell r="D312" t="str">
            <v>-  35 SQ.MM. ACSR</v>
          </cell>
          <cell r="E312">
            <v>15</v>
          </cell>
          <cell r="F312">
            <v>6</v>
          </cell>
          <cell r="G312" t="str">
            <v>M.</v>
          </cell>
        </row>
        <row r="313">
          <cell r="C313">
            <v>412</v>
          </cell>
          <cell r="D313" t="str">
            <v>-  50 SQ.MM. ACSR</v>
          </cell>
          <cell r="E313">
            <v>21</v>
          </cell>
          <cell r="F313">
            <v>8</v>
          </cell>
          <cell r="G313" t="str">
            <v>M.</v>
          </cell>
        </row>
        <row r="314">
          <cell r="C314">
            <v>413</v>
          </cell>
          <cell r="D314" t="str">
            <v>-  70 SQ.MM. ACSR</v>
          </cell>
          <cell r="E314">
            <v>30</v>
          </cell>
          <cell r="F314">
            <v>11</v>
          </cell>
          <cell r="G314" t="str">
            <v>M.</v>
          </cell>
        </row>
        <row r="315">
          <cell r="C315">
            <v>414</v>
          </cell>
          <cell r="D315" t="str">
            <v>-  95 SQ.MM. ACSR</v>
          </cell>
          <cell r="E315">
            <v>42</v>
          </cell>
          <cell r="F315">
            <v>16</v>
          </cell>
          <cell r="G315" t="str">
            <v>M.</v>
          </cell>
        </row>
        <row r="316">
          <cell r="C316">
            <v>415</v>
          </cell>
          <cell r="D316" t="str">
            <v>-  120 SQ.MM. ACSR</v>
          </cell>
          <cell r="E316">
            <v>54</v>
          </cell>
          <cell r="F316">
            <v>20</v>
          </cell>
          <cell r="G316" t="str">
            <v>M.</v>
          </cell>
        </row>
        <row r="317">
          <cell r="C317">
            <v>416</v>
          </cell>
          <cell r="D317" t="str">
            <v>-  150 SQ.MM. ACSR</v>
          </cell>
          <cell r="E317">
            <v>83</v>
          </cell>
          <cell r="F317">
            <v>25</v>
          </cell>
          <cell r="G317" t="str">
            <v>M.</v>
          </cell>
        </row>
        <row r="318">
          <cell r="C318">
            <v>417</v>
          </cell>
          <cell r="D318" t="str">
            <v>-  185 SQ.MM. ACSR</v>
          </cell>
          <cell r="E318">
            <v>0</v>
          </cell>
          <cell r="F318">
            <v>0</v>
          </cell>
          <cell r="G318" t="str">
            <v>M.</v>
          </cell>
        </row>
        <row r="319">
          <cell r="D319" t="str">
            <v>SPACE</v>
          </cell>
        </row>
        <row r="320">
          <cell r="C320">
            <v>45</v>
          </cell>
          <cell r="D320" t="str">
            <v>FIRE - RESISTANT CABLE</v>
          </cell>
        </row>
        <row r="321">
          <cell r="C321">
            <v>451</v>
          </cell>
          <cell r="D321" t="str">
            <v>-  1/C - 0.75 SQ.MM. FR.</v>
          </cell>
          <cell r="E321">
            <v>17</v>
          </cell>
          <cell r="F321">
            <v>1</v>
          </cell>
          <cell r="G321" t="str">
            <v>M.</v>
          </cell>
        </row>
        <row r="322">
          <cell r="C322">
            <v>452</v>
          </cell>
          <cell r="D322" t="str">
            <v>-  1/C - 1.0 SQ.MM. FR.</v>
          </cell>
          <cell r="E322">
            <v>19</v>
          </cell>
          <cell r="F322">
            <v>1</v>
          </cell>
          <cell r="G322" t="str">
            <v>M.</v>
          </cell>
        </row>
        <row r="323">
          <cell r="C323">
            <v>453</v>
          </cell>
          <cell r="D323" t="str">
            <v>-  1/C - 1.5 SQ.MM. FR.</v>
          </cell>
          <cell r="E323">
            <v>20</v>
          </cell>
          <cell r="F323">
            <v>1</v>
          </cell>
          <cell r="G323" t="str">
            <v>M.</v>
          </cell>
        </row>
        <row r="324">
          <cell r="C324">
            <v>454</v>
          </cell>
          <cell r="D324" t="str">
            <v>-  1/C - 2.5 SQ.MM. FR.</v>
          </cell>
          <cell r="E324">
            <v>26</v>
          </cell>
          <cell r="F324">
            <v>2</v>
          </cell>
          <cell r="G324" t="str">
            <v>M.</v>
          </cell>
        </row>
        <row r="325">
          <cell r="C325">
            <v>455</v>
          </cell>
          <cell r="D325" t="str">
            <v>-  1/C - 4 SQ.MM. FR.</v>
          </cell>
          <cell r="E325">
            <v>36</v>
          </cell>
          <cell r="F325">
            <v>2</v>
          </cell>
          <cell r="G325" t="str">
            <v>M.</v>
          </cell>
        </row>
        <row r="326">
          <cell r="C326">
            <v>456</v>
          </cell>
          <cell r="D326" t="str">
            <v>-  1/C - 6 SQ.MM. FR.</v>
          </cell>
          <cell r="E326">
            <v>60</v>
          </cell>
          <cell r="F326">
            <v>3</v>
          </cell>
          <cell r="G326" t="str">
            <v>M.</v>
          </cell>
        </row>
        <row r="327">
          <cell r="C327">
            <v>457</v>
          </cell>
          <cell r="D327" t="str">
            <v>-  1/C - 10 SQ.MM. FR.</v>
          </cell>
          <cell r="E327">
            <v>82</v>
          </cell>
          <cell r="F327">
            <v>5</v>
          </cell>
          <cell r="G327" t="str">
            <v>M.</v>
          </cell>
        </row>
        <row r="328">
          <cell r="C328">
            <v>458</v>
          </cell>
          <cell r="D328" t="str">
            <v>-  1/C - 16 SQ.MM. FR.</v>
          </cell>
          <cell r="E328">
            <v>96</v>
          </cell>
          <cell r="F328">
            <v>6</v>
          </cell>
          <cell r="G328" t="str">
            <v>M.</v>
          </cell>
        </row>
        <row r="329">
          <cell r="C329">
            <v>459</v>
          </cell>
          <cell r="D329" t="str">
            <v>-  1/C - 25 SQ.MM. FR.</v>
          </cell>
          <cell r="E329">
            <v>130</v>
          </cell>
          <cell r="F329">
            <v>8</v>
          </cell>
          <cell r="G329" t="str">
            <v>M.</v>
          </cell>
        </row>
        <row r="330">
          <cell r="C330">
            <v>460</v>
          </cell>
          <cell r="D330" t="str">
            <v>-  1/C - 35 SQ.MM. FR.</v>
          </cell>
          <cell r="E330">
            <v>184</v>
          </cell>
          <cell r="F330">
            <v>11</v>
          </cell>
          <cell r="G330" t="str">
            <v>M.</v>
          </cell>
        </row>
        <row r="331">
          <cell r="C331">
            <v>461</v>
          </cell>
          <cell r="D331" t="str">
            <v>-  1/C - 50 SQ.MM. FR.</v>
          </cell>
          <cell r="E331">
            <v>264</v>
          </cell>
          <cell r="F331">
            <v>16</v>
          </cell>
          <cell r="G331" t="str">
            <v>M.</v>
          </cell>
        </row>
        <row r="332">
          <cell r="C332">
            <v>462</v>
          </cell>
          <cell r="D332" t="str">
            <v>-  1/C - 70 SQ.MM. FR.</v>
          </cell>
          <cell r="E332">
            <v>330</v>
          </cell>
          <cell r="F332">
            <v>20</v>
          </cell>
          <cell r="G332" t="str">
            <v>M.</v>
          </cell>
        </row>
        <row r="333">
          <cell r="C333">
            <v>463</v>
          </cell>
          <cell r="D333" t="str">
            <v>-  1/C - 95 SQ.MM. FR.</v>
          </cell>
          <cell r="E333">
            <v>396</v>
          </cell>
          <cell r="F333">
            <v>25</v>
          </cell>
          <cell r="G333" t="str">
            <v>M.</v>
          </cell>
        </row>
        <row r="334">
          <cell r="C334">
            <v>464</v>
          </cell>
          <cell r="D334" t="str">
            <v>-  1/C - 120 SQ.MM. FR.</v>
          </cell>
          <cell r="E334">
            <v>488</v>
          </cell>
          <cell r="F334">
            <v>30</v>
          </cell>
          <cell r="G334" t="str">
            <v>M.</v>
          </cell>
        </row>
        <row r="335">
          <cell r="C335">
            <v>465</v>
          </cell>
          <cell r="D335" t="str">
            <v>-  1/C - 150 SQ.MM. FR.</v>
          </cell>
          <cell r="E335">
            <v>589</v>
          </cell>
          <cell r="F335">
            <v>35</v>
          </cell>
          <cell r="G335" t="str">
            <v>M.</v>
          </cell>
        </row>
        <row r="336">
          <cell r="C336">
            <v>466</v>
          </cell>
          <cell r="D336" t="str">
            <v>-  1/C - 185 SQ.MM. FR.</v>
          </cell>
          <cell r="E336">
            <v>688</v>
          </cell>
          <cell r="F336">
            <v>40</v>
          </cell>
          <cell r="G336" t="str">
            <v>M.</v>
          </cell>
        </row>
        <row r="337">
          <cell r="C337">
            <v>467</v>
          </cell>
          <cell r="D337" t="str">
            <v>-  1/C - 240 SQ.MM. FR.</v>
          </cell>
          <cell r="E337">
            <v>852</v>
          </cell>
          <cell r="F337">
            <v>50</v>
          </cell>
          <cell r="G337" t="str">
            <v>M.</v>
          </cell>
        </row>
        <row r="338">
          <cell r="C338">
            <v>468</v>
          </cell>
          <cell r="D338" t="str">
            <v>-  1/C - 300 SQ.MM. FR.</v>
          </cell>
          <cell r="E338">
            <v>1088</v>
          </cell>
          <cell r="F338">
            <v>60</v>
          </cell>
          <cell r="G338" t="str">
            <v>M.</v>
          </cell>
        </row>
        <row r="339">
          <cell r="C339">
            <v>469</v>
          </cell>
          <cell r="D339" t="str">
            <v>-  1/C - 400 SQ.MM. FR.</v>
          </cell>
          <cell r="E339">
            <v>1308</v>
          </cell>
          <cell r="F339">
            <v>70</v>
          </cell>
          <cell r="G339" t="str">
            <v>M.</v>
          </cell>
        </row>
        <row r="340">
          <cell r="C340">
            <v>470</v>
          </cell>
          <cell r="D340" t="str">
            <v>-  1/C - 500 SQ.MM. FR.</v>
          </cell>
          <cell r="E340">
            <v>1548</v>
          </cell>
          <cell r="F340">
            <v>90</v>
          </cell>
          <cell r="G340" t="str">
            <v>M.</v>
          </cell>
        </row>
        <row r="341">
          <cell r="C341">
            <v>471</v>
          </cell>
          <cell r="D341" t="str">
            <v>-  1/C - 630 SQ.MM. FR.</v>
          </cell>
          <cell r="E341">
            <v>1904</v>
          </cell>
          <cell r="F341">
            <v>105</v>
          </cell>
          <cell r="G341" t="str">
            <v>M.</v>
          </cell>
        </row>
        <row r="342">
          <cell r="C342">
            <v>472</v>
          </cell>
          <cell r="D342" t="str">
            <v>-  1/C - 2.5 SQ.MM. FR. W./SHEET</v>
          </cell>
          <cell r="E342">
            <v>44</v>
          </cell>
          <cell r="F342">
            <v>2</v>
          </cell>
          <cell r="G342" t="str">
            <v>M.</v>
          </cell>
        </row>
        <row r="343">
          <cell r="C343">
            <v>473</v>
          </cell>
          <cell r="D343" t="str">
            <v>-  1/C - 4 SQ.MM. FR. W./SHEET</v>
          </cell>
          <cell r="E343">
            <v>58</v>
          </cell>
          <cell r="F343">
            <v>3</v>
          </cell>
          <cell r="G343" t="str">
            <v>M.</v>
          </cell>
        </row>
        <row r="344">
          <cell r="C344">
            <v>474</v>
          </cell>
          <cell r="D344" t="str">
            <v>-  1/C - 6 SQ.MM. FR. W./SHEET</v>
          </cell>
          <cell r="E344">
            <v>71</v>
          </cell>
          <cell r="F344">
            <v>5</v>
          </cell>
          <cell r="G344" t="str">
            <v>M.</v>
          </cell>
        </row>
        <row r="345">
          <cell r="C345">
            <v>475</v>
          </cell>
          <cell r="D345" t="str">
            <v>-  1/C - 10 SQ.MM. FR. W./SHEET</v>
          </cell>
          <cell r="E345">
            <v>97</v>
          </cell>
          <cell r="F345">
            <v>6</v>
          </cell>
          <cell r="G345" t="str">
            <v>M.</v>
          </cell>
        </row>
        <row r="346">
          <cell r="C346">
            <v>476</v>
          </cell>
          <cell r="D346" t="str">
            <v>-  1/C - 16 SQ.MM. FR. W./SHEET</v>
          </cell>
          <cell r="E346">
            <v>112</v>
          </cell>
          <cell r="F346">
            <v>8</v>
          </cell>
          <cell r="G346" t="str">
            <v>M.</v>
          </cell>
        </row>
        <row r="347">
          <cell r="C347">
            <v>477</v>
          </cell>
          <cell r="D347" t="str">
            <v>-  1/C - 25 SQ.MM. FR. W./SHEET</v>
          </cell>
          <cell r="E347">
            <v>154</v>
          </cell>
          <cell r="F347">
            <v>11</v>
          </cell>
          <cell r="G347" t="str">
            <v>M.</v>
          </cell>
        </row>
        <row r="348">
          <cell r="C348">
            <v>478</v>
          </cell>
          <cell r="D348" t="str">
            <v>-  1/C - 35 SQ.MM. FR. W./SHEET</v>
          </cell>
          <cell r="E348">
            <v>211</v>
          </cell>
          <cell r="F348">
            <v>16</v>
          </cell>
          <cell r="G348" t="str">
            <v>M.</v>
          </cell>
        </row>
        <row r="349">
          <cell r="C349">
            <v>479</v>
          </cell>
          <cell r="D349" t="str">
            <v>-  1/C - 50 SQ.MM. FR. W./SHEET</v>
          </cell>
          <cell r="E349">
            <v>303</v>
          </cell>
          <cell r="F349">
            <v>20</v>
          </cell>
          <cell r="G349" t="str">
            <v>M.</v>
          </cell>
        </row>
        <row r="350">
          <cell r="C350">
            <v>480</v>
          </cell>
          <cell r="D350" t="str">
            <v>-  1/C - 70 SQ.MM. FR. W./SHEET</v>
          </cell>
          <cell r="E350">
            <v>389</v>
          </cell>
          <cell r="F350">
            <v>25</v>
          </cell>
          <cell r="G350" t="str">
            <v>M.</v>
          </cell>
        </row>
        <row r="351">
          <cell r="C351">
            <v>481</v>
          </cell>
          <cell r="D351" t="str">
            <v>-  1/C - 95 SQ.MM. FR. W./SHEET</v>
          </cell>
          <cell r="E351">
            <v>470</v>
          </cell>
          <cell r="F351">
            <v>30</v>
          </cell>
          <cell r="G351" t="str">
            <v>M.</v>
          </cell>
        </row>
        <row r="352">
          <cell r="C352">
            <v>482</v>
          </cell>
          <cell r="D352" t="str">
            <v>-  1/C - 120 SQ.MM. FR. W./SHEET</v>
          </cell>
          <cell r="E352">
            <v>570</v>
          </cell>
          <cell r="F352">
            <v>35</v>
          </cell>
          <cell r="G352" t="str">
            <v>M.</v>
          </cell>
        </row>
        <row r="353">
          <cell r="C353">
            <v>483</v>
          </cell>
          <cell r="D353" t="str">
            <v>-  1/C - 150 SQ.MM. FR. W./SHEET</v>
          </cell>
          <cell r="E353">
            <v>716</v>
          </cell>
          <cell r="F353">
            <v>40</v>
          </cell>
          <cell r="G353" t="str">
            <v>M.</v>
          </cell>
        </row>
        <row r="354">
          <cell r="C354">
            <v>484</v>
          </cell>
          <cell r="D354" t="str">
            <v>-  1/C - 185 SQ.MM. FR. W./SHEET</v>
          </cell>
          <cell r="E354">
            <v>835</v>
          </cell>
          <cell r="F354">
            <v>50</v>
          </cell>
          <cell r="G354" t="str">
            <v>M.</v>
          </cell>
        </row>
        <row r="355">
          <cell r="C355">
            <v>485</v>
          </cell>
          <cell r="D355" t="str">
            <v>-  1/C - 240 SQ.MM. FR. W./SHEET</v>
          </cell>
          <cell r="E355">
            <v>1051</v>
          </cell>
          <cell r="F355">
            <v>60</v>
          </cell>
          <cell r="G355" t="str">
            <v>M.</v>
          </cell>
        </row>
        <row r="356">
          <cell r="C356">
            <v>486</v>
          </cell>
          <cell r="D356" t="str">
            <v>-  1/C - 300 SQ.MM. FR. W./SHEET</v>
          </cell>
          <cell r="E356">
            <v>1390</v>
          </cell>
          <cell r="F356">
            <v>70</v>
          </cell>
          <cell r="G356" t="str">
            <v>M.</v>
          </cell>
        </row>
        <row r="357">
          <cell r="C357">
            <v>487</v>
          </cell>
          <cell r="D357" t="str">
            <v>-  1/C - 400 SQ.MM. FR. W./SHEET</v>
          </cell>
          <cell r="E357">
            <v>1679</v>
          </cell>
          <cell r="F357">
            <v>90</v>
          </cell>
          <cell r="G357" t="str">
            <v>M.</v>
          </cell>
        </row>
        <row r="358">
          <cell r="C358">
            <v>488</v>
          </cell>
          <cell r="D358" t="str">
            <v>-  1/C - 500 SQ.MM. FR. W./SHEET</v>
          </cell>
          <cell r="E358">
            <v>1818</v>
          </cell>
          <cell r="F358">
            <v>105</v>
          </cell>
          <cell r="G358" t="str">
            <v>M.</v>
          </cell>
        </row>
        <row r="359">
          <cell r="C359">
            <v>489</v>
          </cell>
          <cell r="D359" t="str">
            <v>-  1/C - 630 SQ.MM. FR. W./SHEET</v>
          </cell>
          <cell r="E359">
            <v>2183</v>
          </cell>
          <cell r="F359">
            <v>120</v>
          </cell>
          <cell r="G359" t="str">
            <v>M.</v>
          </cell>
        </row>
        <row r="360">
          <cell r="C360">
            <v>5</v>
          </cell>
          <cell r="D360" t="str">
            <v>CABLE RACEWAY</v>
          </cell>
        </row>
        <row r="361">
          <cell r="C361">
            <v>501</v>
          </cell>
          <cell r="D361" t="str">
            <v>-  DIA. 1/2" EMT</v>
          </cell>
          <cell r="E361">
            <v>23</v>
          </cell>
          <cell r="F361">
            <v>10</v>
          </cell>
          <cell r="G361" t="str">
            <v>M.</v>
          </cell>
        </row>
        <row r="362">
          <cell r="C362">
            <v>502</v>
          </cell>
          <cell r="D362" t="str">
            <v>-  DIA. 3/4" EMT</v>
          </cell>
          <cell r="E362">
            <v>34</v>
          </cell>
          <cell r="F362">
            <v>15</v>
          </cell>
          <cell r="G362" t="str">
            <v>M.</v>
          </cell>
        </row>
        <row r="363">
          <cell r="C363">
            <v>503</v>
          </cell>
          <cell r="D363" t="str">
            <v>-  DIA. 1" EMT</v>
          </cell>
          <cell r="E363">
            <v>48</v>
          </cell>
          <cell r="F363">
            <v>18</v>
          </cell>
          <cell r="G363" t="str">
            <v>M.</v>
          </cell>
        </row>
        <row r="364">
          <cell r="C364">
            <v>504</v>
          </cell>
          <cell r="D364" t="str">
            <v>-  DIA. 1 1/4" EMT</v>
          </cell>
          <cell r="E364">
            <v>79</v>
          </cell>
          <cell r="F364">
            <v>25</v>
          </cell>
          <cell r="G364" t="str">
            <v>M.</v>
          </cell>
        </row>
        <row r="365">
          <cell r="C365">
            <v>505</v>
          </cell>
          <cell r="D365" t="str">
            <v>-  DIA. 1 1/2" EMT</v>
          </cell>
          <cell r="E365">
            <v>92</v>
          </cell>
          <cell r="F365">
            <v>30</v>
          </cell>
          <cell r="G365" t="str">
            <v>M.</v>
          </cell>
        </row>
        <row r="366">
          <cell r="C366">
            <v>506</v>
          </cell>
          <cell r="D366" t="str">
            <v>-  DIA. 2" EMT</v>
          </cell>
          <cell r="E366">
            <v>114</v>
          </cell>
          <cell r="F366">
            <v>40</v>
          </cell>
          <cell r="G366" t="str">
            <v>M.</v>
          </cell>
        </row>
        <row r="367">
          <cell r="C367">
            <v>507</v>
          </cell>
          <cell r="D367" t="str">
            <v>-  DIA. 1/2" IMC</v>
          </cell>
          <cell r="E367">
            <v>45</v>
          </cell>
          <cell r="F367">
            <v>13</v>
          </cell>
          <cell r="G367" t="str">
            <v>M.</v>
          </cell>
        </row>
        <row r="368">
          <cell r="C368">
            <v>508</v>
          </cell>
          <cell r="D368" t="str">
            <v>-  DIA. 3/4" IMC</v>
          </cell>
          <cell r="E368">
            <v>61</v>
          </cell>
          <cell r="F368">
            <v>15</v>
          </cell>
          <cell r="G368" t="str">
            <v>M.</v>
          </cell>
        </row>
        <row r="369">
          <cell r="C369">
            <v>509</v>
          </cell>
          <cell r="D369" t="str">
            <v>-  DIA. 1" IMC</v>
          </cell>
          <cell r="E369">
            <v>82</v>
          </cell>
          <cell r="F369">
            <v>20</v>
          </cell>
          <cell r="G369" t="str">
            <v>M.</v>
          </cell>
        </row>
        <row r="370">
          <cell r="C370">
            <v>510</v>
          </cell>
          <cell r="D370" t="str">
            <v>-  DIA. 1 1/4" IMC</v>
          </cell>
          <cell r="E370">
            <v>105</v>
          </cell>
          <cell r="F370">
            <v>25</v>
          </cell>
          <cell r="G370" t="str">
            <v>M.</v>
          </cell>
        </row>
        <row r="371">
          <cell r="C371">
            <v>511</v>
          </cell>
          <cell r="D371" t="str">
            <v>-  DIA. 1 1/2" IMC</v>
          </cell>
          <cell r="E371">
            <v>130</v>
          </cell>
          <cell r="F371">
            <v>30</v>
          </cell>
          <cell r="G371" t="str">
            <v>M.</v>
          </cell>
        </row>
        <row r="372">
          <cell r="C372">
            <v>512</v>
          </cell>
          <cell r="D372" t="str">
            <v>-  DIA. 2" IMC</v>
          </cell>
          <cell r="E372">
            <v>174</v>
          </cell>
          <cell r="F372">
            <v>35</v>
          </cell>
          <cell r="G372" t="str">
            <v>M.</v>
          </cell>
        </row>
        <row r="373">
          <cell r="C373">
            <v>513</v>
          </cell>
          <cell r="D373" t="str">
            <v>-  DIA. 2 1/2" IMC</v>
          </cell>
          <cell r="E373">
            <v>282</v>
          </cell>
          <cell r="F373">
            <v>45</v>
          </cell>
          <cell r="G373" t="str">
            <v>M.</v>
          </cell>
        </row>
        <row r="374">
          <cell r="C374">
            <v>514</v>
          </cell>
          <cell r="D374" t="str">
            <v>-  DIA. 3" IMC</v>
          </cell>
          <cell r="E374">
            <v>342</v>
          </cell>
          <cell r="F374">
            <v>50</v>
          </cell>
          <cell r="G374" t="str">
            <v>M.</v>
          </cell>
        </row>
        <row r="375">
          <cell r="C375">
            <v>515</v>
          </cell>
          <cell r="D375" t="str">
            <v>-  DIA. 3 1/2" IMC</v>
          </cell>
          <cell r="E375">
            <v>397</v>
          </cell>
          <cell r="F375">
            <v>55</v>
          </cell>
          <cell r="G375" t="str">
            <v>M.</v>
          </cell>
        </row>
        <row r="376">
          <cell r="C376">
            <v>516</v>
          </cell>
          <cell r="D376" t="str">
            <v>-  DIA. 4" IMC</v>
          </cell>
          <cell r="E376">
            <v>433</v>
          </cell>
          <cell r="F376">
            <v>60</v>
          </cell>
          <cell r="G376" t="str">
            <v>M.</v>
          </cell>
        </row>
        <row r="377">
          <cell r="C377">
            <v>517</v>
          </cell>
          <cell r="D377" t="str">
            <v>-  DIA. 5" IMC</v>
          </cell>
          <cell r="E377">
            <v>747</v>
          </cell>
          <cell r="F377">
            <v>70</v>
          </cell>
          <cell r="G377" t="str">
            <v>M.</v>
          </cell>
        </row>
        <row r="378">
          <cell r="C378">
            <v>518</v>
          </cell>
          <cell r="D378" t="str">
            <v>-  DIA. 1/2" RSC</v>
          </cell>
          <cell r="E378">
            <v>64</v>
          </cell>
          <cell r="F378">
            <v>15</v>
          </cell>
          <cell r="G378" t="str">
            <v>M.</v>
          </cell>
        </row>
        <row r="379">
          <cell r="C379">
            <v>519</v>
          </cell>
          <cell r="D379" t="str">
            <v>-  DIA. 3/4" RSC</v>
          </cell>
          <cell r="E379">
            <v>82</v>
          </cell>
          <cell r="F379">
            <v>20</v>
          </cell>
          <cell r="G379" t="str">
            <v>M.</v>
          </cell>
        </row>
        <row r="380">
          <cell r="C380">
            <v>520</v>
          </cell>
          <cell r="D380" t="str">
            <v>-  DIA. 1" RSC</v>
          </cell>
          <cell r="E380">
            <v>120</v>
          </cell>
          <cell r="F380">
            <v>25</v>
          </cell>
          <cell r="G380" t="str">
            <v>M.</v>
          </cell>
        </row>
        <row r="381">
          <cell r="C381">
            <v>521</v>
          </cell>
          <cell r="D381" t="str">
            <v>-  DIA. 1 1/4" RSC</v>
          </cell>
          <cell r="E381">
            <v>153</v>
          </cell>
          <cell r="F381">
            <v>35</v>
          </cell>
          <cell r="G381" t="str">
            <v>M.</v>
          </cell>
        </row>
        <row r="382">
          <cell r="C382">
            <v>522</v>
          </cell>
          <cell r="D382" t="str">
            <v>-  DIA. 1 1/2" RSC</v>
          </cell>
          <cell r="E382">
            <v>182</v>
          </cell>
          <cell r="F382">
            <v>45</v>
          </cell>
          <cell r="G382" t="str">
            <v>M.</v>
          </cell>
        </row>
        <row r="383">
          <cell r="C383">
            <v>523</v>
          </cell>
          <cell r="D383" t="str">
            <v>-  DIA. 2" RSC</v>
          </cell>
          <cell r="E383">
            <v>243</v>
          </cell>
          <cell r="F383">
            <v>55</v>
          </cell>
          <cell r="G383" t="str">
            <v>M.</v>
          </cell>
        </row>
        <row r="384">
          <cell r="C384">
            <v>524</v>
          </cell>
          <cell r="D384" t="str">
            <v>-  DIA. 2 1/2" RSC</v>
          </cell>
          <cell r="E384">
            <v>373</v>
          </cell>
          <cell r="F384">
            <v>80</v>
          </cell>
          <cell r="G384" t="str">
            <v>M.</v>
          </cell>
        </row>
        <row r="385">
          <cell r="C385">
            <v>525</v>
          </cell>
          <cell r="D385" t="str">
            <v>-  DIA. 3" RSC</v>
          </cell>
          <cell r="E385">
            <v>480</v>
          </cell>
          <cell r="F385">
            <v>90</v>
          </cell>
          <cell r="G385" t="str">
            <v>M.</v>
          </cell>
        </row>
        <row r="386">
          <cell r="C386">
            <v>526</v>
          </cell>
          <cell r="D386" t="str">
            <v>-  DIA. 3 1/2" RSC</v>
          </cell>
          <cell r="E386">
            <v>606</v>
          </cell>
          <cell r="F386">
            <v>100</v>
          </cell>
          <cell r="G386" t="str">
            <v>M.</v>
          </cell>
        </row>
        <row r="387">
          <cell r="C387">
            <v>527</v>
          </cell>
          <cell r="D387" t="str">
            <v>-  DIA. 4" RSC</v>
          </cell>
          <cell r="E387">
            <v>706</v>
          </cell>
          <cell r="F387">
            <v>125</v>
          </cell>
          <cell r="G387" t="str">
            <v>M.</v>
          </cell>
        </row>
        <row r="388">
          <cell r="C388">
            <v>528</v>
          </cell>
          <cell r="D388" t="str">
            <v>-  DIA. 5" RSC</v>
          </cell>
          <cell r="E388">
            <v>1016</v>
          </cell>
          <cell r="F388">
            <v>140</v>
          </cell>
          <cell r="G388" t="str">
            <v>M.</v>
          </cell>
        </row>
        <row r="389">
          <cell r="D389" t="str">
            <v>SPACE</v>
          </cell>
        </row>
        <row r="390">
          <cell r="C390">
            <v>530</v>
          </cell>
          <cell r="D390" t="str">
            <v>-  DIA. 25 MM. HDPE-PN4</v>
          </cell>
          <cell r="E390">
            <v>20</v>
          </cell>
          <cell r="F390">
            <v>10</v>
          </cell>
          <cell r="G390" t="str">
            <v>M.</v>
          </cell>
        </row>
        <row r="391">
          <cell r="C391">
            <v>531</v>
          </cell>
          <cell r="D391" t="str">
            <v>-  DIA. 32 MM. HDPE-PN4</v>
          </cell>
          <cell r="E391">
            <v>25</v>
          </cell>
          <cell r="F391">
            <v>15</v>
          </cell>
          <cell r="G391" t="str">
            <v>M.</v>
          </cell>
        </row>
        <row r="392">
          <cell r="C392">
            <v>532</v>
          </cell>
          <cell r="D392" t="str">
            <v>-  DIA. 40 MM. HDPE-PN4</v>
          </cell>
          <cell r="E392">
            <v>34</v>
          </cell>
          <cell r="F392">
            <v>18</v>
          </cell>
          <cell r="G392" t="str">
            <v>M.</v>
          </cell>
        </row>
        <row r="393">
          <cell r="C393">
            <v>533</v>
          </cell>
          <cell r="D393" t="str">
            <v>-  DIA. 50 MM. HDPE-PN4</v>
          </cell>
          <cell r="E393">
            <v>38</v>
          </cell>
          <cell r="F393">
            <v>25</v>
          </cell>
          <cell r="G393" t="str">
            <v>M.</v>
          </cell>
        </row>
        <row r="394">
          <cell r="C394">
            <v>534</v>
          </cell>
          <cell r="D394" t="str">
            <v>-  DIA. 63 MM. HDPE-PN4</v>
          </cell>
          <cell r="E394">
            <v>56</v>
          </cell>
          <cell r="F394">
            <v>30</v>
          </cell>
          <cell r="G394" t="str">
            <v>M.</v>
          </cell>
        </row>
        <row r="395">
          <cell r="C395">
            <v>535</v>
          </cell>
          <cell r="D395" t="str">
            <v>-  DIA. 75 MM. HDPE-PN4</v>
          </cell>
          <cell r="E395">
            <v>81</v>
          </cell>
          <cell r="F395">
            <v>40</v>
          </cell>
          <cell r="G395" t="str">
            <v>M.</v>
          </cell>
        </row>
        <row r="396">
          <cell r="C396">
            <v>536</v>
          </cell>
          <cell r="D396" t="str">
            <v>-  DIA. 90 MM. HDPE-PN4</v>
          </cell>
          <cell r="E396">
            <v>116</v>
          </cell>
          <cell r="F396">
            <v>47</v>
          </cell>
          <cell r="G396" t="str">
            <v>M.</v>
          </cell>
        </row>
        <row r="397">
          <cell r="C397">
            <v>537</v>
          </cell>
          <cell r="D397" t="str">
            <v>-  DIA. 110 MM. HDPE-PN4</v>
          </cell>
          <cell r="E397">
            <v>170</v>
          </cell>
          <cell r="F397">
            <v>55</v>
          </cell>
          <cell r="G397" t="str">
            <v>M.</v>
          </cell>
        </row>
        <row r="398">
          <cell r="C398">
            <v>538</v>
          </cell>
          <cell r="D398" t="str">
            <v>-  DIA. 125 MM. HDPE-PN4</v>
          </cell>
          <cell r="E398">
            <v>220</v>
          </cell>
          <cell r="F398">
            <v>65</v>
          </cell>
          <cell r="G398" t="str">
            <v>M.</v>
          </cell>
        </row>
        <row r="399">
          <cell r="C399">
            <v>539</v>
          </cell>
          <cell r="D399" t="str">
            <v>-  DIA. 140 MM. HDPE-PN4</v>
          </cell>
          <cell r="E399">
            <v>278</v>
          </cell>
          <cell r="F399">
            <v>70</v>
          </cell>
          <cell r="G399" t="str">
            <v>M.</v>
          </cell>
        </row>
        <row r="400">
          <cell r="C400">
            <v>540</v>
          </cell>
          <cell r="D400" t="str">
            <v>-  DIA. 160 MM. HDPE-PN4</v>
          </cell>
          <cell r="E400">
            <v>363</v>
          </cell>
          <cell r="F400">
            <v>75</v>
          </cell>
          <cell r="G400" t="str">
            <v>M.</v>
          </cell>
        </row>
        <row r="401">
          <cell r="C401">
            <v>541</v>
          </cell>
          <cell r="D401" t="str">
            <v>-  DIA. 180 MM. HDPE-PN4</v>
          </cell>
          <cell r="E401">
            <v>462</v>
          </cell>
          <cell r="F401">
            <v>80</v>
          </cell>
          <cell r="G401" t="str">
            <v>M.</v>
          </cell>
        </row>
        <row r="402">
          <cell r="D402" t="str">
            <v>SPACE</v>
          </cell>
        </row>
        <row r="403">
          <cell r="C403">
            <v>546</v>
          </cell>
          <cell r="D403" t="str">
            <v>-  DIA. 25 MM. HDPE-PN6</v>
          </cell>
          <cell r="E403">
            <v>20</v>
          </cell>
          <cell r="F403">
            <v>10</v>
          </cell>
          <cell r="G403" t="str">
            <v>M.</v>
          </cell>
        </row>
        <row r="404">
          <cell r="C404">
            <v>547</v>
          </cell>
          <cell r="D404" t="str">
            <v>-  DIA. 32 MM. HDPE-PN6</v>
          </cell>
          <cell r="E404">
            <v>25</v>
          </cell>
          <cell r="F404">
            <v>15</v>
          </cell>
          <cell r="G404" t="str">
            <v>M.</v>
          </cell>
        </row>
        <row r="405">
          <cell r="C405">
            <v>548</v>
          </cell>
          <cell r="D405" t="str">
            <v>-  DIA. 40 MM. HDPE-PN6</v>
          </cell>
          <cell r="E405">
            <v>34</v>
          </cell>
          <cell r="F405">
            <v>18</v>
          </cell>
          <cell r="G405" t="str">
            <v>M.</v>
          </cell>
        </row>
        <row r="406">
          <cell r="C406">
            <v>549</v>
          </cell>
          <cell r="D406" t="str">
            <v>-  DIA. 50 MM. HDPE-PN6</v>
          </cell>
          <cell r="E406">
            <v>53</v>
          </cell>
          <cell r="F406">
            <v>25</v>
          </cell>
          <cell r="G406" t="str">
            <v>M.</v>
          </cell>
        </row>
        <row r="407">
          <cell r="C407">
            <v>550</v>
          </cell>
          <cell r="D407" t="str">
            <v>-  DIA. 63 MM. HDPE-PN6</v>
          </cell>
          <cell r="E407">
            <v>83</v>
          </cell>
          <cell r="F407">
            <v>30</v>
          </cell>
          <cell r="G407" t="str">
            <v>M.</v>
          </cell>
        </row>
        <row r="408">
          <cell r="C408">
            <v>551</v>
          </cell>
          <cell r="D408" t="str">
            <v>-  DIA. 75 MM. HDPE-PN6</v>
          </cell>
          <cell r="E408">
            <v>116</v>
          </cell>
          <cell r="F408">
            <v>40</v>
          </cell>
          <cell r="G408" t="str">
            <v>M.</v>
          </cell>
        </row>
        <row r="409">
          <cell r="C409">
            <v>552</v>
          </cell>
          <cell r="D409" t="str">
            <v>-  DIA. 90 MM. HDPE-PN6</v>
          </cell>
          <cell r="E409">
            <v>166</v>
          </cell>
          <cell r="F409">
            <v>47</v>
          </cell>
          <cell r="G409" t="str">
            <v>M.</v>
          </cell>
        </row>
        <row r="410">
          <cell r="C410">
            <v>553</v>
          </cell>
          <cell r="D410" t="str">
            <v>-  DIA. 110 MM. HDPE-PN6</v>
          </cell>
          <cell r="E410">
            <v>248</v>
          </cell>
          <cell r="F410">
            <v>55</v>
          </cell>
          <cell r="G410" t="str">
            <v>M.</v>
          </cell>
        </row>
        <row r="411">
          <cell r="C411">
            <v>554</v>
          </cell>
          <cell r="D411" t="str">
            <v>-  DIA. 125 MM. HDPE-PN6</v>
          </cell>
          <cell r="E411">
            <v>318</v>
          </cell>
          <cell r="F411">
            <v>65</v>
          </cell>
          <cell r="G411" t="str">
            <v>M.</v>
          </cell>
        </row>
        <row r="412">
          <cell r="C412">
            <v>555</v>
          </cell>
          <cell r="D412" t="str">
            <v>-  DIA. 140 MM. HDPE-PN6</v>
          </cell>
          <cell r="E412">
            <v>399</v>
          </cell>
          <cell r="F412">
            <v>70</v>
          </cell>
          <cell r="G412" t="str">
            <v>M.</v>
          </cell>
        </row>
        <row r="413">
          <cell r="C413">
            <v>556</v>
          </cell>
          <cell r="D413" t="str">
            <v>-  DIA. 160 MM. HDPE-PN6</v>
          </cell>
          <cell r="E413">
            <v>520</v>
          </cell>
          <cell r="F413">
            <v>75</v>
          </cell>
          <cell r="G413" t="str">
            <v>M.</v>
          </cell>
        </row>
        <row r="414">
          <cell r="C414">
            <v>557</v>
          </cell>
          <cell r="D414" t="str">
            <v>-  DIA. 180 MM. HDPE-PN6</v>
          </cell>
          <cell r="E414">
            <v>655</v>
          </cell>
          <cell r="F414">
            <v>80</v>
          </cell>
          <cell r="G414" t="str">
            <v>M.</v>
          </cell>
        </row>
        <row r="415">
          <cell r="D415" t="str">
            <v>SPACE</v>
          </cell>
        </row>
        <row r="416">
          <cell r="C416">
            <v>561</v>
          </cell>
          <cell r="D416" t="str">
            <v>-  DIA. 2" FRE</v>
          </cell>
          <cell r="E416">
            <v>380</v>
          </cell>
          <cell r="F416">
            <v>50</v>
          </cell>
          <cell r="G416" t="str">
            <v>M.</v>
          </cell>
        </row>
        <row r="417">
          <cell r="C417">
            <v>562</v>
          </cell>
          <cell r="D417" t="str">
            <v>-  DIA. 2 1/2" FRE</v>
          </cell>
          <cell r="E417">
            <v>430</v>
          </cell>
          <cell r="F417">
            <v>60</v>
          </cell>
          <cell r="G417" t="str">
            <v>M.</v>
          </cell>
        </row>
        <row r="418">
          <cell r="C418">
            <v>563</v>
          </cell>
          <cell r="D418" t="str">
            <v>-  DIA. 3" FRE</v>
          </cell>
          <cell r="E418">
            <v>490</v>
          </cell>
          <cell r="F418">
            <v>70</v>
          </cell>
          <cell r="G418" t="str">
            <v>M.</v>
          </cell>
        </row>
        <row r="419">
          <cell r="C419">
            <v>564</v>
          </cell>
          <cell r="D419" t="str">
            <v>-  DIA. 4" FRE</v>
          </cell>
          <cell r="E419">
            <v>550</v>
          </cell>
          <cell r="F419">
            <v>70</v>
          </cell>
          <cell r="G419" t="str">
            <v>M.</v>
          </cell>
        </row>
        <row r="420">
          <cell r="C420">
            <v>565</v>
          </cell>
          <cell r="D420" t="str">
            <v>-  DIA. 5" FRE</v>
          </cell>
          <cell r="E420">
            <v>830</v>
          </cell>
          <cell r="F420">
            <v>100</v>
          </cell>
          <cell r="G420" t="str">
            <v>M.</v>
          </cell>
        </row>
        <row r="421">
          <cell r="C421">
            <v>566</v>
          </cell>
          <cell r="D421" t="str">
            <v>-  DIA. 6" FRE</v>
          </cell>
          <cell r="E421">
            <v>1330</v>
          </cell>
          <cell r="F421">
            <v>150</v>
          </cell>
          <cell r="G421" t="str">
            <v>M.</v>
          </cell>
        </row>
        <row r="422">
          <cell r="D422" t="str">
            <v>SPACE</v>
          </cell>
        </row>
        <row r="423">
          <cell r="D423" t="str">
            <v>5"CONDUIT IN DUCT BANK</v>
          </cell>
        </row>
        <row r="424">
          <cell r="C424">
            <v>571</v>
          </cell>
          <cell r="D424" t="str">
            <v xml:space="preserve">-  DIA. 125 MM. HDPE-PN6 (2x1) DUCT BANK </v>
          </cell>
          <cell r="E424">
            <v>1480</v>
          </cell>
          <cell r="F424">
            <v>600</v>
          </cell>
          <cell r="G424" t="str">
            <v>M.</v>
          </cell>
        </row>
        <row r="425">
          <cell r="C425">
            <v>572</v>
          </cell>
          <cell r="D425" t="str">
            <v xml:space="preserve">-  DIA. 125 MM. HDPE-PN6 (2x2) DUCT BANK </v>
          </cell>
          <cell r="E425">
            <v>2420</v>
          </cell>
          <cell r="F425">
            <v>800</v>
          </cell>
          <cell r="G425" t="str">
            <v>M.</v>
          </cell>
        </row>
        <row r="426">
          <cell r="C426">
            <v>573</v>
          </cell>
          <cell r="D426" t="str">
            <v xml:space="preserve">-  DIA. 125 MM. HDPE-PN6 (2x3) DUCT BANK </v>
          </cell>
          <cell r="E426">
            <v>3400</v>
          </cell>
          <cell r="F426">
            <v>1000</v>
          </cell>
          <cell r="G426" t="str">
            <v>M.</v>
          </cell>
        </row>
        <row r="427">
          <cell r="D427" t="str">
            <v>SPACE</v>
          </cell>
        </row>
        <row r="428">
          <cell r="C428">
            <v>576</v>
          </cell>
          <cell r="D428" t="str">
            <v xml:space="preserve">-  DIA. 5" FRE (2x1) CONDUIT </v>
          </cell>
          <cell r="E428">
            <v>1480</v>
          </cell>
          <cell r="F428">
            <v>300</v>
          </cell>
          <cell r="G428" t="str">
            <v>M.</v>
          </cell>
        </row>
        <row r="429">
          <cell r="C429">
            <v>577</v>
          </cell>
          <cell r="D429" t="str">
            <v xml:space="preserve">-  DIA. 5" FRE (2x2) CONDUIT </v>
          </cell>
          <cell r="E429">
            <v>2830</v>
          </cell>
          <cell r="F429">
            <v>400</v>
          </cell>
          <cell r="G429" t="str">
            <v>M.</v>
          </cell>
        </row>
        <row r="430">
          <cell r="C430">
            <v>578</v>
          </cell>
          <cell r="D430" t="str">
            <v xml:space="preserve">-  DIA. 5" FRE (2x3) CONDUIT </v>
          </cell>
          <cell r="E430">
            <v>3970</v>
          </cell>
          <cell r="F430">
            <v>600</v>
          </cell>
          <cell r="G430" t="str">
            <v>M.</v>
          </cell>
        </row>
        <row r="431">
          <cell r="D431" t="str">
            <v>SPACE</v>
          </cell>
        </row>
        <row r="432">
          <cell r="C432">
            <v>591</v>
          </cell>
          <cell r="D432" t="str">
            <v>-  DIA. 1/2" PVC-CLASS2</v>
          </cell>
          <cell r="E432">
            <v>11</v>
          </cell>
          <cell r="F432">
            <v>5</v>
          </cell>
          <cell r="G432" t="str">
            <v>M.</v>
          </cell>
        </row>
        <row r="433">
          <cell r="C433">
            <v>592</v>
          </cell>
          <cell r="D433" t="str">
            <v>-  DIA. 3/4" PVC-CLASS2</v>
          </cell>
          <cell r="E433">
            <v>13</v>
          </cell>
          <cell r="F433">
            <v>8</v>
          </cell>
          <cell r="G433" t="str">
            <v>M.</v>
          </cell>
        </row>
        <row r="434">
          <cell r="C434">
            <v>593</v>
          </cell>
          <cell r="D434" t="str">
            <v>-  DIA. 1" PVC-CLASS2</v>
          </cell>
          <cell r="E434">
            <v>24</v>
          </cell>
          <cell r="F434">
            <v>12</v>
          </cell>
          <cell r="G434" t="str">
            <v>M.</v>
          </cell>
        </row>
        <row r="435">
          <cell r="C435">
            <v>594</v>
          </cell>
          <cell r="D435" t="str">
            <v>-  DIA. 1 1/4" PVC-CLASS2</v>
          </cell>
          <cell r="E435">
            <v>34</v>
          </cell>
          <cell r="F435">
            <v>18</v>
          </cell>
          <cell r="G435" t="str">
            <v>M.</v>
          </cell>
        </row>
        <row r="436">
          <cell r="C436">
            <v>595</v>
          </cell>
          <cell r="D436" t="str">
            <v>-  DIA. 1 1/2" PVC-CLASS2</v>
          </cell>
          <cell r="E436">
            <v>44</v>
          </cell>
          <cell r="F436">
            <v>20</v>
          </cell>
          <cell r="G436" t="str">
            <v>M.</v>
          </cell>
        </row>
        <row r="437">
          <cell r="C437">
            <v>596</v>
          </cell>
          <cell r="D437" t="str">
            <v>-  DIA. 2" PVC-CLASS2</v>
          </cell>
          <cell r="E437">
            <v>62</v>
          </cell>
          <cell r="F437">
            <v>24</v>
          </cell>
          <cell r="G437" t="str">
            <v>M.</v>
          </cell>
        </row>
        <row r="438">
          <cell r="C438">
            <v>597</v>
          </cell>
          <cell r="D438" t="str">
            <v>-  DIA. 2 1/2" PVC-CLASS3</v>
          </cell>
          <cell r="E438">
            <v>80</v>
          </cell>
          <cell r="F438">
            <v>30</v>
          </cell>
          <cell r="G438" t="str">
            <v>M.</v>
          </cell>
        </row>
        <row r="439">
          <cell r="C439">
            <v>598</v>
          </cell>
          <cell r="D439" t="str">
            <v>-  DIA. 3" PVC-CLASS2</v>
          </cell>
          <cell r="E439">
            <v>126</v>
          </cell>
          <cell r="F439">
            <v>35</v>
          </cell>
          <cell r="G439" t="str">
            <v>M.</v>
          </cell>
        </row>
        <row r="440">
          <cell r="C440">
            <v>599</v>
          </cell>
          <cell r="D440" t="str">
            <v>-  DIA. 4" PVC-CLASS2</v>
          </cell>
          <cell r="E440">
            <v>192</v>
          </cell>
          <cell r="F440">
            <v>40</v>
          </cell>
          <cell r="G440" t="str">
            <v>M.</v>
          </cell>
        </row>
        <row r="441">
          <cell r="D441" t="str">
            <v>SPACE</v>
          </cell>
        </row>
        <row r="442">
          <cell r="C442">
            <v>6</v>
          </cell>
          <cell r="D442" t="str">
            <v>WIRE WAY (1.6 mm.THICK)</v>
          </cell>
        </row>
        <row r="443">
          <cell r="C443">
            <v>601</v>
          </cell>
          <cell r="D443" t="str">
            <v>-  50 mm.x50 mm. WIRE WAY</v>
          </cell>
          <cell r="E443">
            <v>192</v>
          </cell>
          <cell r="F443">
            <v>11</v>
          </cell>
          <cell r="G443" t="str">
            <v>M.</v>
          </cell>
        </row>
        <row r="444">
          <cell r="C444">
            <v>602</v>
          </cell>
          <cell r="D444" t="str">
            <v>-  50 mm.x75 mm. WIRE WAY</v>
          </cell>
          <cell r="E444">
            <v>230</v>
          </cell>
          <cell r="F444">
            <v>14</v>
          </cell>
          <cell r="G444" t="str">
            <v>M.</v>
          </cell>
        </row>
        <row r="445">
          <cell r="C445">
            <v>603</v>
          </cell>
          <cell r="D445" t="str">
            <v>-  50 mm.x100 mm. WIRE WAY</v>
          </cell>
          <cell r="E445">
            <v>263</v>
          </cell>
          <cell r="F445">
            <v>17</v>
          </cell>
          <cell r="G445" t="str">
            <v>M.</v>
          </cell>
        </row>
        <row r="446">
          <cell r="C446">
            <v>604</v>
          </cell>
          <cell r="D446" t="str">
            <v>-  50 mm.x125 mm. WIRE WAY</v>
          </cell>
          <cell r="E446">
            <v>300</v>
          </cell>
          <cell r="F446">
            <v>20</v>
          </cell>
          <cell r="G446" t="str">
            <v>M.</v>
          </cell>
        </row>
        <row r="447">
          <cell r="C447">
            <v>605</v>
          </cell>
          <cell r="D447" t="str">
            <v>-  50 mm.x150 mm. WIRE WAY</v>
          </cell>
          <cell r="E447">
            <v>340</v>
          </cell>
          <cell r="F447">
            <v>23</v>
          </cell>
          <cell r="G447" t="str">
            <v>M.</v>
          </cell>
        </row>
        <row r="448">
          <cell r="C448">
            <v>606</v>
          </cell>
          <cell r="D448" t="str">
            <v>-  50 mm.x200 mm. WIRE WAY</v>
          </cell>
          <cell r="E448">
            <v>400</v>
          </cell>
          <cell r="F448">
            <v>26</v>
          </cell>
          <cell r="G448" t="str">
            <v>M.</v>
          </cell>
        </row>
        <row r="449">
          <cell r="C449">
            <v>607</v>
          </cell>
          <cell r="D449" t="str">
            <v>-  50 mm.x250 mm. WIRE WAY</v>
          </cell>
          <cell r="E449">
            <v>483</v>
          </cell>
          <cell r="F449">
            <v>29</v>
          </cell>
          <cell r="G449" t="str">
            <v>M.</v>
          </cell>
        </row>
        <row r="450">
          <cell r="C450">
            <v>608</v>
          </cell>
          <cell r="D450" t="str">
            <v>-  75 mm.x100 mm. WIRE WAY</v>
          </cell>
          <cell r="E450">
            <v>300</v>
          </cell>
          <cell r="F450">
            <v>20</v>
          </cell>
          <cell r="G450" t="str">
            <v>M.</v>
          </cell>
        </row>
        <row r="451">
          <cell r="C451">
            <v>609</v>
          </cell>
          <cell r="D451" t="str">
            <v>-  75 mm.x150 mm. WIRE WAY</v>
          </cell>
          <cell r="E451">
            <v>375</v>
          </cell>
          <cell r="F451">
            <v>25</v>
          </cell>
          <cell r="G451" t="str">
            <v>M.</v>
          </cell>
        </row>
        <row r="452">
          <cell r="C452">
            <v>610</v>
          </cell>
          <cell r="D452" t="str">
            <v>-  75 mm.x200 mm. WIRE WAY</v>
          </cell>
          <cell r="E452">
            <v>446</v>
          </cell>
          <cell r="F452">
            <v>28</v>
          </cell>
          <cell r="G452" t="str">
            <v>M.</v>
          </cell>
        </row>
        <row r="453">
          <cell r="C453">
            <v>611</v>
          </cell>
          <cell r="D453" t="str">
            <v>-  75 mm.x250 mm. WIRE WAY</v>
          </cell>
          <cell r="E453">
            <v>520</v>
          </cell>
          <cell r="F453">
            <v>32</v>
          </cell>
          <cell r="G453" t="str">
            <v>M.</v>
          </cell>
        </row>
        <row r="454">
          <cell r="C454">
            <v>612</v>
          </cell>
          <cell r="D454" t="str">
            <v>-  75 mm.x300 mm. WIRE WAY</v>
          </cell>
          <cell r="E454">
            <v>590</v>
          </cell>
          <cell r="F454">
            <v>35</v>
          </cell>
          <cell r="G454" t="str">
            <v>M.</v>
          </cell>
        </row>
        <row r="455">
          <cell r="C455">
            <v>613</v>
          </cell>
          <cell r="D455" t="str">
            <v>-  100 mm.x100 mm. WIRE WAY</v>
          </cell>
          <cell r="E455">
            <v>340</v>
          </cell>
          <cell r="F455">
            <v>23</v>
          </cell>
          <cell r="G455" t="str">
            <v>M.</v>
          </cell>
        </row>
        <row r="456">
          <cell r="C456">
            <v>614</v>
          </cell>
          <cell r="D456" t="str">
            <v>-  100 mm.x150 mm. WIRE WAY</v>
          </cell>
          <cell r="E456">
            <v>400</v>
          </cell>
          <cell r="F456">
            <v>26</v>
          </cell>
          <cell r="G456" t="str">
            <v>M.</v>
          </cell>
        </row>
        <row r="457">
          <cell r="C457">
            <v>615</v>
          </cell>
          <cell r="D457" t="str">
            <v>-  100 mm.x200 mm. WIRE WAY</v>
          </cell>
          <cell r="E457">
            <v>483</v>
          </cell>
          <cell r="F457">
            <v>29</v>
          </cell>
          <cell r="G457" t="str">
            <v>M.</v>
          </cell>
        </row>
        <row r="458">
          <cell r="C458">
            <v>616</v>
          </cell>
          <cell r="D458" t="str">
            <v>-  100 mm.x250 mm. WIRE WAY</v>
          </cell>
          <cell r="E458">
            <v>550</v>
          </cell>
          <cell r="F458">
            <v>34</v>
          </cell>
          <cell r="G458" t="str">
            <v>M.</v>
          </cell>
        </row>
        <row r="459">
          <cell r="C459">
            <v>617</v>
          </cell>
          <cell r="D459" t="str">
            <v>-  100 mm.x300 mm. WIRE WAY</v>
          </cell>
          <cell r="E459">
            <v>630</v>
          </cell>
          <cell r="F459">
            <v>37</v>
          </cell>
          <cell r="G459" t="str">
            <v>M.</v>
          </cell>
        </row>
        <row r="460">
          <cell r="C460">
            <v>618</v>
          </cell>
          <cell r="D460" t="str">
            <v>-  100 mm.x350 mm. WIRE WAY</v>
          </cell>
          <cell r="E460">
            <v>700</v>
          </cell>
          <cell r="F460">
            <v>40</v>
          </cell>
          <cell r="G460" t="str">
            <v>M.</v>
          </cell>
        </row>
        <row r="461">
          <cell r="C461">
            <v>619</v>
          </cell>
          <cell r="D461" t="str">
            <v>-  150 mm.x150 mm. WIRE WAY</v>
          </cell>
          <cell r="E461">
            <v>483</v>
          </cell>
          <cell r="F461">
            <v>29</v>
          </cell>
          <cell r="G461" t="str">
            <v>M.</v>
          </cell>
        </row>
        <row r="462">
          <cell r="C462">
            <v>620</v>
          </cell>
          <cell r="D462" t="str">
            <v>-  150 mm.x200 mm. WIRE WAY</v>
          </cell>
          <cell r="E462">
            <v>550</v>
          </cell>
          <cell r="F462">
            <v>34</v>
          </cell>
          <cell r="G462" t="str">
            <v>M.</v>
          </cell>
        </row>
        <row r="463">
          <cell r="C463">
            <v>621</v>
          </cell>
          <cell r="D463" t="str">
            <v>-  150 mm.x250 mm. WIRE WAY</v>
          </cell>
          <cell r="E463">
            <v>630</v>
          </cell>
          <cell r="F463">
            <v>37</v>
          </cell>
          <cell r="G463" t="str">
            <v>M.</v>
          </cell>
        </row>
        <row r="464">
          <cell r="C464">
            <v>622</v>
          </cell>
          <cell r="D464" t="str">
            <v>-  150 mm.x300 mm. WIRE WAY</v>
          </cell>
          <cell r="E464">
            <v>700</v>
          </cell>
          <cell r="F464">
            <v>40</v>
          </cell>
          <cell r="G464" t="str">
            <v>M.</v>
          </cell>
        </row>
        <row r="465">
          <cell r="C465">
            <v>623</v>
          </cell>
          <cell r="D465" t="str">
            <v>-  150 mm.x350 mm. WIRE WAY</v>
          </cell>
          <cell r="E465">
            <v>775</v>
          </cell>
          <cell r="F465">
            <v>45</v>
          </cell>
          <cell r="G465" t="str">
            <v>M.</v>
          </cell>
        </row>
        <row r="466">
          <cell r="C466">
            <v>624</v>
          </cell>
          <cell r="D466" t="str">
            <v>-  150 mm.x400 mm. WIRE WAY</v>
          </cell>
          <cell r="E466">
            <v>846</v>
          </cell>
          <cell r="F466">
            <v>48</v>
          </cell>
          <cell r="G466" t="str">
            <v>M.</v>
          </cell>
        </row>
        <row r="467">
          <cell r="C467">
            <v>625</v>
          </cell>
          <cell r="D467" t="str">
            <v>-  200 mm.x200 mm. WIRE WAY</v>
          </cell>
          <cell r="E467">
            <v>500</v>
          </cell>
          <cell r="F467">
            <v>31</v>
          </cell>
          <cell r="G467" t="str">
            <v>M.</v>
          </cell>
        </row>
        <row r="468">
          <cell r="C468">
            <v>626</v>
          </cell>
          <cell r="D468" t="str">
            <v>-  200 mm.x250 mm. WIRE WAY</v>
          </cell>
          <cell r="E468">
            <v>575</v>
          </cell>
          <cell r="F468">
            <v>35</v>
          </cell>
          <cell r="G468" t="str">
            <v>M.</v>
          </cell>
        </row>
        <row r="469">
          <cell r="C469">
            <v>627</v>
          </cell>
          <cell r="D469" t="str">
            <v>-  200 mm.x300 mm. WIRE WAY</v>
          </cell>
          <cell r="E469">
            <v>775</v>
          </cell>
          <cell r="F469">
            <v>45</v>
          </cell>
          <cell r="G469" t="str">
            <v>M.</v>
          </cell>
        </row>
        <row r="470">
          <cell r="C470">
            <v>628</v>
          </cell>
          <cell r="D470" t="str">
            <v>-  200 mm.x350 mm. WIRE WAY</v>
          </cell>
          <cell r="E470">
            <v>846</v>
          </cell>
          <cell r="F470">
            <v>48</v>
          </cell>
          <cell r="G470" t="str">
            <v>M.</v>
          </cell>
        </row>
        <row r="471">
          <cell r="C471">
            <v>629</v>
          </cell>
          <cell r="D471" t="str">
            <v>-  200 mm.x400 mm. WIRE WAY</v>
          </cell>
          <cell r="E471">
            <v>920</v>
          </cell>
          <cell r="F471">
            <v>53</v>
          </cell>
          <cell r="G471" t="str">
            <v>M.</v>
          </cell>
        </row>
        <row r="472">
          <cell r="C472">
            <v>630</v>
          </cell>
          <cell r="D472" t="str">
            <v>-  200 mm.x450 mm. WIRE WAY</v>
          </cell>
          <cell r="E472">
            <v>990</v>
          </cell>
          <cell r="F472">
            <v>56</v>
          </cell>
          <cell r="G472" t="str">
            <v>M.</v>
          </cell>
        </row>
        <row r="473">
          <cell r="C473">
            <v>631</v>
          </cell>
          <cell r="D473" t="str">
            <v>-  250 mm.x250 mm. WIRE WAY</v>
          </cell>
          <cell r="E473">
            <v>775</v>
          </cell>
          <cell r="F473">
            <v>45</v>
          </cell>
          <cell r="G473" t="str">
            <v>M.</v>
          </cell>
        </row>
        <row r="474">
          <cell r="C474">
            <v>632</v>
          </cell>
          <cell r="D474" t="str">
            <v>-  250 mm.x300 mm. WIRE WAY</v>
          </cell>
          <cell r="E474">
            <v>846</v>
          </cell>
          <cell r="F474">
            <v>48</v>
          </cell>
          <cell r="G474" t="str">
            <v>M.</v>
          </cell>
        </row>
        <row r="475">
          <cell r="C475">
            <v>633</v>
          </cell>
          <cell r="D475" t="str">
            <v>-  250 mm.x350 mm. WIRE WAY</v>
          </cell>
          <cell r="E475">
            <v>920</v>
          </cell>
          <cell r="F475">
            <v>53</v>
          </cell>
          <cell r="G475" t="str">
            <v>M.</v>
          </cell>
        </row>
        <row r="476">
          <cell r="C476">
            <v>634</v>
          </cell>
          <cell r="D476" t="str">
            <v>-  250 mm.x400 mm. WIRE WAY</v>
          </cell>
          <cell r="E476">
            <v>990</v>
          </cell>
          <cell r="F476">
            <v>56</v>
          </cell>
          <cell r="G476" t="str">
            <v>M.</v>
          </cell>
        </row>
        <row r="477">
          <cell r="C477">
            <v>635</v>
          </cell>
          <cell r="D477" t="str">
            <v>-  250 mm.x450 mm. WIRE WAY</v>
          </cell>
          <cell r="E477">
            <v>1066</v>
          </cell>
          <cell r="F477">
            <v>60</v>
          </cell>
          <cell r="G477" t="str">
            <v>M.</v>
          </cell>
        </row>
        <row r="478">
          <cell r="C478">
            <v>636</v>
          </cell>
          <cell r="D478" t="str">
            <v>-  250 mm.x500 mm. WIRE WAY</v>
          </cell>
          <cell r="E478">
            <v>1138</v>
          </cell>
          <cell r="F478">
            <v>64</v>
          </cell>
          <cell r="G478" t="str">
            <v>M.</v>
          </cell>
        </row>
        <row r="479">
          <cell r="C479">
            <v>637</v>
          </cell>
          <cell r="D479" t="str">
            <v>-  250 mm.x550 mm. WIRE WAY</v>
          </cell>
          <cell r="E479">
            <v>1213</v>
          </cell>
          <cell r="F479">
            <v>70</v>
          </cell>
          <cell r="G479" t="str">
            <v>M.</v>
          </cell>
        </row>
        <row r="480">
          <cell r="D480" t="str">
            <v xml:space="preserve">     </v>
          </cell>
        </row>
        <row r="481">
          <cell r="C481">
            <v>64</v>
          </cell>
          <cell r="D481" t="str">
            <v>CABLE TRAY ; ( 2.0 mm. THICK)</v>
          </cell>
        </row>
        <row r="482">
          <cell r="C482">
            <v>641</v>
          </cell>
          <cell r="D482" t="str">
            <v>-  100 mm. CABLE TRAY</v>
          </cell>
          <cell r="E482">
            <v>423</v>
          </cell>
          <cell r="F482">
            <v>29</v>
          </cell>
          <cell r="G482" t="str">
            <v>M.</v>
          </cell>
        </row>
        <row r="483">
          <cell r="C483">
            <v>642</v>
          </cell>
          <cell r="D483" t="str">
            <v>-  200 mm. CABLE TRAY</v>
          </cell>
          <cell r="E483">
            <v>533</v>
          </cell>
          <cell r="F483">
            <v>32</v>
          </cell>
          <cell r="G483" t="str">
            <v>M.</v>
          </cell>
        </row>
        <row r="484">
          <cell r="C484">
            <v>643</v>
          </cell>
          <cell r="D484" t="str">
            <v>-  300 mm. CABLE TRAY</v>
          </cell>
          <cell r="E484">
            <v>640</v>
          </cell>
          <cell r="F484">
            <v>35</v>
          </cell>
          <cell r="G484" t="str">
            <v>M.</v>
          </cell>
        </row>
        <row r="485">
          <cell r="C485">
            <v>644</v>
          </cell>
          <cell r="D485" t="str">
            <v>-  400 mm. CABLE TRAY</v>
          </cell>
          <cell r="E485">
            <v>747</v>
          </cell>
          <cell r="F485">
            <v>42</v>
          </cell>
          <cell r="G485" t="str">
            <v>M.</v>
          </cell>
        </row>
        <row r="486">
          <cell r="C486">
            <v>645</v>
          </cell>
          <cell r="D486" t="str">
            <v>-  500 mm. CABLE TRAY</v>
          </cell>
          <cell r="E486">
            <v>877</v>
          </cell>
          <cell r="F486">
            <v>50</v>
          </cell>
          <cell r="G486" t="str">
            <v>M.</v>
          </cell>
        </row>
        <row r="487">
          <cell r="C487">
            <v>646</v>
          </cell>
          <cell r="D487" t="str">
            <v>-  600 mm. CABLE TRAY</v>
          </cell>
          <cell r="E487">
            <v>986</v>
          </cell>
          <cell r="F487">
            <v>55</v>
          </cell>
          <cell r="G487" t="str">
            <v>M.</v>
          </cell>
        </row>
        <row r="488">
          <cell r="C488">
            <v>647</v>
          </cell>
          <cell r="D488" t="str">
            <v>-  700 mm. CABLE TRAY</v>
          </cell>
          <cell r="E488">
            <v>1094</v>
          </cell>
          <cell r="F488">
            <v>61</v>
          </cell>
          <cell r="G488" t="str">
            <v>M.</v>
          </cell>
        </row>
        <row r="489">
          <cell r="C489">
            <v>648</v>
          </cell>
          <cell r="D489" t="str">
            <v>-  800 mm. CABLE TRAY</v>
          </cell>
          <cell r="E489">
            <v>1200</v>
          </cell>
          <cell r="F489">
            <v>70</v>
          </cell>
          <cell r="G489" t="str">
            <v>M.</v>
          </cell>
        </row>
        <row r="490">
          <cell r="C490">
            <v>649</v>
          </cell>
          <cell r="D490" t="str">
            <v>-  900 mm. CABLE TRAY</v>
          </cell>
          <cell r="E490">
            <v>1320</v>
          </cell>
          <cell r="F490">
            <v>78</v>
          </cell>
          <cell r="G490" t="str">
            <v>M.</v>
          </cell>
        </row>
        <row r="491">
          <cell r="C491">
            <v>650</v>
          </cell>
          <cell r="D491" t="str">
            <v>-  1,000 mm. CABLE TRAY</v>
          </cell>
          <cell r="E491">
            <v>1440</v>
          </cell>
          <cell r="F491">
            <v>82</v>
          </cell>
          <cell r="G491" t="str">
            <v>M.</v>
          </cell>
        </row>
        <row r="492">
          <cell r="C492">
            <v>65</v>
          </cell>
          <cell r="D492" t="str">
            <v>CABLE LADDER ; ( 2.0 mm. THICK)</v>
          </cell>
        </row>
        <row r="493">
          <cell r="C493">
            <v>651</v>
          </cell>
          <cell r="D493" t="str">
            <v>-  100 mm. CABLE LADDER</v>
          </cell>
          <cell r="E493">
            <v>563</v>
          </cell>
          <cell r="F493">
            <v>34</v>
          </cell>
          <cell r="G493" t="str">
            <v>M.</v>
          </cell>
        </row>
        <row r="494">
          <cell r="C494">
            <v>652</v>
          </cell>
          <cell r="D494" t="str">
            <v>-  200 mm. CABLE LADDER</v>
          </cell>
          <cell r="E494">
            <v>600</v>
          </cell>
          <cell r="F494">
            <v>36</v>
          </cell>
          <cell r="G494" t="str">
            <v>M.</v>
          </cell>
        </row>
        <row r="495">
          <cell r="C495">
            <v>653</v>
          </cell>
          <cell r="D495" t="str">
            <v>-  300 mm. CABLE LADDER</v>
          </cell>
          <cell r="E495">
            <v>650</v>
          </cell>
          <cell r="F495">
            <v>39</v>
          </cell>
          <cell r="G495" t="str">
            <v>M.</v>
          </cell>
        </row>
        <row r="496">
          <cell r="C496">
            <v>654</v>
          </cell>
          <cell r="D496" t="str">
            <v>-  400 mm. CABLE LADDER</v>
          </cell>
          <cell r="E496">
            <v>690</v>
          </cell>
          <cell r="F496">
            <v>41</v>
          </cell>
          <cell r="G496" t="str">
            <v>M.</v>
          </cell>
        </row>
        <row r="497">
          <cell r="C497">
            <v>655</v>
          </cell>
          <cell r="D497" t="str">
            <v>-  500 mm. CABLE LADDER</v>
          </cell>
          <cell r="E497">
            <v>740</v>
          </cell>
          <cell r="F497">
            <v>43</v>
          </cell>
          <cell r="G497" t="str">
            <v>M.</v>
          </cell>
        </row>
        <row r="498">
          <cell r="C498">
            <v>656</v>
          </cell>
          <cell r="D498" t="str">
            <v>-  600 mm. CABLE LADDER</v>
          </cell>
          <cell r="E498">
            <v>785</v>
          </cell>
          <cell r="F498">
            <v>45</v>
          </cell>
          <cell r="G498" t="str">
            <v>M.</v>
          </cell>
        </row>
        <row r="499">
          <cell r="C499">
            <v>657</v>
          </cell>
          <cell r="D499" t="str">
            <v>-  700 mm. CABLE LADDER</v>
          </cell>
          <cell r="E499">
            <v>830</v>
          </cell>
          <cell r="F499">
            <v>48</v>
          </cell>
          <cell r="G499" t="str">
            <v>M.</v>
          </cell>
        </row>
        <row r="500">
          <cell r="C500">
            <v>658</v>
          </cell>
          <cell r="D500" t="str">
            <v>-  800 mm. CABLE LADDER</v>
          </cell>
          <cell r="E500">
            <v>877</v>
          </cell>
          <cell r="F500">
            <v>50</v>
          </cell>
          <cell r="G500" t="str">
            <v>M.</v>
          </cell>
        </row>
        <row r="501">
          <cell r="C501">
            <v>659</v>
          </cell>
          <cell r="D501" t="str">
            <v>-  900 mm. CABLE LADDER</v>
          </cell>
          <cell r="E501">
            <v>920</v>
          </cell>
          <cell r="F501">
            <v>53</v>
          </cell>
          <cell r="G501" t="str">
            <v>M.</v>
          </cell>
        </row>
        <row r="502">
          <cell r="C502">
            <v>660</v>
          </cell>
          <cell r="D502" t="str">
            <v>-  1,000 mm. CABLE LADDER</v>
          </cell>
          <cell r="E502">
            <v>963</v>
          </cell>
          <cell r="F502">
            <v>56</v>
          </cell>
          <cell r="G502" t="str">
            <v>M.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95"/>
  <sheetViews>
    <sheetView tabSelected="1" view="pageBreakPreview" zoomScale="60" zoomScaleNormal="60" workbookViewId="0">
      <selection activeCell="G16" sqref="G16"/>
    </sheetView>
  </sheetViews>
  <sheetFormatPr defaultRowHeight="21" outlineLevelCol="1"/>
  <cols>
    <col min="1" max="1" width="6.5703125" style="11" customWidth="1"/>
    <col min="2" max="2" width="34.85546875" style="12" customWidth="1"/>
    <col min="3" max="3" width="26.42578125" style="12" customWidth="1" outlineLevel="1"/>
    <col min="4" max="4" width="9.85546875" style="12" customWidth="1" outlineLevel="1"/>
    <col min="5" max="5" width="28.7109375" style="12" customWidth="1" outlineLevel="1"/>
    <col min="6" max="6" width="81.85546875" style="12" customWidth="1"/>
    <col min="7" max="7" width="9.85546875" style="11" customWidth="1"/>
    <col min="8" max="11" width="17.140625" style="13" customWidth="1"/>
    <col min="12" max="12" width="13.42578125" style="13" customWidth="1"/>
    <col min="13" max="13" width="9.85546875" style="13" customWidth="1"/>
    <col min="14" max="14" width="8.5703125" style="13" customWidth="1"/>
    <col min="15" max="15" width="6.85546875" style="13" customWidth="1"/>
    <col min="16" max="16" width="13.5703125" style="13" customWidth="1"/>
    <col min="17" max="17" width="38.7109375" style="11" customWidth="1"/>
    <col min="18" max="18" width="9.140625" style="11"/>
    <col min="19" max="19" width="10.140625" style="11" bestFit="1" customWidth="1"/>
    <col min="20" max="20" width="14.42578125" style="11" bestFit="1" customWidth="1"/>
    <col min="21" max="16384" width="9.140625" style="11"/>
  </cols>
  <sheetData>
    <row r="2" spans="1:22">
      <c r="Q2" s="14"/>
    </row>
    <row r="3" spans="1:22" ht="26.25">
      <c r="Q3" s="44" t="s">
        <v>35</v>
      </c>
    </row>
    <row r="4" spans="1:22" ht="46.5" customHeight="1">
      <c r="Q4" s="14"/>
    </row>
    <row r="5" spans="1:22" ht="43.5" customHeight="1">
      <c r="A5" s="189" t="s">
        <v>29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61"/>
      <c r="S5" s="161"/>
      <c r="T5" s="161"/>
      <c r="U5" s="161"/>
      <c r="V5" s="161"/>
    </row>
    <row r="6" spans="1:22" s="15" customFormat="1" ht="48.75" customHeight="1">
      <c r="A6" s="191" t="s">
        <v>36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</row>
    <row r="7" spans="1:22" s="16" customFormat="1" ht="28.5" customHeight="1">
      <c r="A7" s="177" t="s">
        <v>20</v>
      </c>
      <c r="B7" s="178"/>
      <c r="C7" s="179"/>
      <c r="D7" s="178"/>
      <c r="E7" s="178"/>
      <c r="F7" s="162"/>
      <c r="G7" s="163"/>
      <c r="H7" s="164"/>
      <c r="I7" s="165"/>
      <c r="J7" s="166"/>
      <c r="K7" s="167"/>
      <c r="L7" s="167"/>
      <c r="M7" s="167"/>
      <c r="N7" s="202" t="s">
        <v>38</v>
      </c>
      <c r="O7" s="202"/>
      <c r="P7" s="183"/>
      <c r="Q7" s="165"/>
    </row>
    <row r="8" spans="1:22" s="16" customFormat="1" ht="27.75" customHeight="1">
      <c r="A8" s="180" t="s">
        <v>37</v>
      </c>
      <c r="B8" s="180"/>
      <c r="C8" s="181">
        <v>0</v>
      </c>
      <c r="D8" s="182"/>
      <c r="E8" s="182" t="s">
        <v>3</v>
      </c>
      <c r="F8" s="170"/>
      <c r="G8" s="163"/>
      <c r="H8" s="164"/>
      <c r="I8" s="165"/>
      <c r="J8" s="166"/>
      <c r="K8" s="171"/>
      <c r="L8" s="171"/>
      <c r="M8" s="171"/>
      <c r="N8" s="202" t="s">
        <v>4</v>
      </c>
      <c r="O8" s="202"/>
      <c r="P8" s="183"/>
      <c r="Q8" s="172"/>
    </row>
    <row r="9" spans="1:22" s="17" customFormat="1" ht="29.25">
      <c r="A9" s="168"/>
      <c r="B9" s="168"/>
      <c r="C9" s="173"/>
      <c r="D9" s="166"/>
      <c r="E9" s="166"/>
      <c r="F9" s="169"/>
      <c r="G9" s="163"/>
      <c r="H9" s="164"/>
      <c r="I9" s="165"/>
      <c r="J9" s="174"/>
      <c r="K9" s="175"/>
      <c r="L9" s="176"/>
      <c r="M9" s="176"/>
      <c r="N9" s="202" t="s">
        <v>39</v>
      </c>
      <c r="O9" s="202"/>
      <c r="P9" s="183"/>
      <c r="Q9" s="172"/>
      <c r="T9" s="18"/>
    </row>
    <row r="10" spans="1:22" s="17" customFormat="1" ht="16.5" customHeight="1">
      <c r="A10" s="41"/>
      <c r="B10" s="41"/>
      <c r="C10" s="45"/>
      <c r="D10" s="45"/>
      <c r="E10" s="45"/>
      <c r="F10" s="46"/>
      <c r="G10" s="42"/>
      <c r="H10" s="43"/>
      <c r="I10" s="19"/>
      <c r="J10" s="40"/>
      <c r="K10" s="48"/>
      <c r="L10" s="47"/>
      <c r="M10" s="47"/>
      <c r="N10" s="47"/>
      <c r="O10" s="47"/>
      <c r="P10" s="47"/>
      <c r="Q10" s="19"/>
    </row>
    <row r="11" spans="1:22" s="19" customFormat="1" ht="23.1" customHeight="1">
      <c r="A11" s="192" t="s">
        <v>5</v>
      </c>
      <c r="B11" s="192" t="s">
        <v>32</v>
      </c>
      <c r="C11" s="193" t="s">
        <v>6</v>
      </c>
      <c r="D11" s="194"/>
      <c r="E11" s="132" t="s">
        <v>34</v>
      </c>
      <c r="F11" s="192" t="s">
        <v>8</v>
      </c>
      <c r="G11" s="195" t="s">
        <v>9</v>
      </c>
      <c r="H11" s="196"/>
      <c r="I11" s="134" t="s">
        <v>11</v>
      </c>
      <c r="J11" s="133" t="s">
        <v>13</v>
      </c>
      <c r="K11" s="134" t="s">
        <v>13</v>
      </c>
      <c r="L11" s="197" t="s">
        <v>30</v>
      </c>
      <c r="M11" s="197"/>
      <c r="N11" s="198" t="s">
        <v>17</v>
      </c>
      <c r="O11" s="197"/>
      <c r="P11" s="199"/>
      <c r="Q11" s="185" t="s">
        <v>18</v>
      </c>
    </row>
    <row r="12" spans="1:22" s="19" customFormat="1" ht="23.1" customHeight="1">
      <c r="A12" s="192"/>
      <c r="B12" s="192"/>
      <c r="C12" s="50" t="s">
        <v>0</v>
      </c>
      <c r="D12" s="50" t="s">
        <v>7</v>
      </c>
      <c r="E12" s="50" t="s">
        <v>33</v>
      </c>
      <c r="F12" s="192"/>
      <c r="G12" s="49" t="s">
        <v>7</v>
      </c>
      <c r="H12" s="51" t="s">
        <v>10</v>
      </c>
      <c r="I12" s="52" t="s">
        <v>12</v>
      </c>
      <c r="J12" s="53" t="s">
        <v>14</v>
      </c>
      <c r="K12" s="52" t="s">
        <v>15</v>
      </c>
      <c r="L12" s="135" t="s">
        <v>16</v>
      </c>
      <c r="M12" s="131" t="s">
        <v>7</v>
      </c>
      <c r="N12" s="51" t="s">
        <v>2</v>
      </c>
      <c r="O12" s="198" t="s">
        <v>10</v>
      </c>
      <c r="P12" s="199"/>
      <c r="Q12" s="186"/>
    </row>
    <row r="13" spans="1:22" s="69" customFormat="1" ht="23.1" customHeight="1">
      <c r="A13" s="112">
        <v>1</v>
      </c>
      <c r="B13" s="111" t="s">
        <v>22</v>
      </c>
      <c r="C13" s="112"/>
      <c r="D13" s="112"/>
      <c r="E13" s="112"/>
      <c r="F13" s="112"/>
      <c r="G13" s="112"/>
      <c r="H13" s="113"/>
      <c r="I13" s="113"/>
      <c r="J13" s="114"/>
      <c r="K13" s="113"/>
      <c r="L13" s="115"/>
      <c r="M13" s="114"/>
      <c r="N13" s="114"/>
      <c r="O13" s="187"/>
      <c r="P13" s="188"/>
      <c r="Q13" s="136"/>
    </row>
    <row r="14" spans="1:22" s="69" customFormat="1">
      <c r="A14" s="65">
        <f>A13+0.1</f>
        <v>1.1000000000000001</v>
      </c>
      <c r="B14" s="65"/>
      <c r="C14" s="65"/>
      <c r="D14" s="65"/>
      <c r="E14" s="65"/>
      <c r="F14" s="66"/>
      <c r="G14" s="65"/>
      <c r="H14" s="67"/>
      <c r="I14" s="67"/>
      <c r="J14" s="68"/>
      <c r="K14" s="75"/>
      <c r="L14" s="95"/>
      <c r="M14" s="68"/>
      <c r="N14" s="68"/>
      <c r="O14" s="203"/>
      <c r="P14" s="204"/>
      <c r="Q14" s="137"/>
    </row>
    <row r="15" spans="1:22" s="69" customFormat="1">
      <c r="A15" s="65">
        <f>A14+0.1</f>
        <v>1.2000000000000002</v>
      </c>
      <c r="B15" s="65"/>
      <c r="C15" s="65"/>
      <c r="D15" s="65"/>
      <c r="E15" s="65"/>
      <c r="F15" s="66"/>
      <c r="G15" s="65"/>
      <c r="H15" s="67"/>
      <c r="I15" s="67"/>
      <c r="J15" s="68"/>
      <c r="K15" s="150"/>
      <c r="L15" s="88"/>
      <c r="M15" s="68"/>
      <c r="N15" s="68"/>
      <c r="O15" s="203"/>
      <c r="P15" s="204"/>
      <c r="Q15" s="137"/>
    </row>
    <row r="16" spans="1:22" s="69" customFormat="1">
      <c r="A16" s="65">
        <f>A15+0.1</f>
        <v>1.3000000000000003</v>
      </c>
      <c r="B16" s="65"/>
      <c r="C16" s="65"/>
      <c r="D16" s="65"/>
      <c r="E16" s="65"/>
      <c r="F16" s="66"/>
      <c r="G16" s="65"/>
      <c r="H16" s="67"/>
      <c r="I16" s="67"/>
      <c r="J16" s="68"/>
      <c r="K16" s="150"/>
      <c r="L16" s="88"/>
      <c r="M16" s="68"/>
      <c r="N16" s="68"/>
      <c r="O16" s="203"/>
      <c r="P16" s="204"/>
      <c r="Q16" s="137"/>
    </row>
    <row r="17" spans="1:29" s="69" customFormat="1">
      <c r="A17" s="65">
        <f>A16+0.1</f>
        <v>1.4000000000000004</v>
      </c>
      <c r="B17" s="65"/>
      <c r="C17" s="65"/>
      <c r="D17" s="65"/>
      <c r="E17" s="65"/>
      <c r="F17" s="66"/>
      <c r="G17" s="65"/>
      <c r="H17" s="67"/>
      <c r="I17" s="67"/>
      <c r="J17" s="68"/>
      <c r="K17" s="150"/>
      <c r="L17" s="88"/>
      <c r="M17" s="68"/>
      <c r="N17" s="68"/>
      <c r="O17" s="203"/>
      <c r="P17" s="204"/>
      <c r="Q17" s="137"/>
    </row>
    <row r="18" spans="1:29" s="69" customFormat="1" ht="23.1" customHeight="1">
      <c r="A18" s="65">
        <f>A17+0.1</f>
        <v>1.5000000000000004</v>
      </c>
      <c r="B18" s="65"/>
      <c r="C18" s="65"/>
      <c r="D18" s="65"/>
      <c r="E18" s="65"/>
      <c r="F18" s="65"/>
      <c r="G18" s="65"/>
      <c r="H18" s="67"/>
      <c r="I18" s="67"/>
      <c r="J18" s="68"/>
      <c r="K18" s="67"/>
      <c r="L18" s="70"/>
      <c r="M18" s="68"/>
      <c r="N18" s="68"/>
      <c r="O18" s="203"/>
      <c r="P18" s="204"/>
      <c r="Q18" s="137"/>
    </row>
    <row r="19" spans="1:29" s="116" customFormat="1" ht="23.1" customHeight="1">
      <c r="A19" s="144"/>
      <c r="B19" s="144"/>
      <c r="C19" s="144"/>
      <c r="D19" s="144"/>
      <c r="E19" s="144"/>
      <c r="F19" s="144"/>
      <c r="G19" s="144"/>
      <c r="H19" s="145"/>
      <c r="I19" s="145"/>
      <c r="J19" s="146"/>
      <c r="K19" s="145">
        <f>SUM(K14:K18)</f>
        <v>0</v>
      </c>
      <c r="L19" s="147"/>
      <c r="M19" s="146"/>
      <c r="N19" s="148" t="e">
        <f>O19/K19</f>
        <v>#DIV/0!</v>
      </c>
      <c r="O19" s="200">
        <f>SUM(P14:P18)</f>
        <v>0</v>
      </c>
      <c r="P19" s="201"/>
      <c r="Q19" s="144"/>
    </row>
    <row r="20" spans="1:29" s="69" customFormat="1" ht="23.1" customHeight="1">
      <c r="A20" s="127">
        <v>2</v>
      </c>
      <c r="B20" s="126" t="s">
        <v>23</v>
      </c>
      <c r="C20" s="127"/>
      <c r="D20" s="127"/>
      <c r="E20" s="127"/>
      <c r="F20" s="127"/>
      <c r="G20" s="127"/>
      <c r="H20" s="128"/>
      <c r="I20" s="128"/>
      <c r="J20" s="129"/>
      <c r="K20" s="128"/>
      <c r="L20" s="130"/>
      <c r="M20" s="129"/>
      <c r="N20" s="129"/>
      <c r="O20" s="187"/>
      <c r="P20" s="188"/>
      <c r="Q20" s="143"/>
    </row>
    <row r="21" spans="1:29" s="80" customFormat="1">
      <c r="A21" s="65">
        <f>A20+0.1</f>
        <v>2.1</v>
      </c>
      <c r="B21" s="71"/>
      <c r="C21" s="72"/>
      <c r="D21" s="73"/>
      <c r="E21" s="72"/>
      <c r="F21" s="74"/>
      <c r="G21" s="73"/>
      <c r="H21" s="75"/>
      <c r="I21" s="75"/>
      <c r="J21" s="76"/>
      <c r="K21" s="75"/>
      <c r="L21" s="95"/>
      <c r="M21" s="77"/>
      <c r="N21" s="78"/>
      <c r="O21" s="205"/>
      <c r="P21" s="206"/>
      <c r="Q21" s="138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</row>
    <row r="22" spans="1:29" s="80" customFormat="1">
      <c r="A22" s="65">
        <f>A21+0.1</f>
        <v>2.2000000000000002</v>
      </c>
      <c r="B22" s="81"/>
      <c r="C22" s="82"/>
      <c r="D22" s="83"/>
      <c r="E22" s="84"/>
      <c r="F22" s="85"/>
      <c r="G22" s="83"/>
      <c r="H22" s="86"/>
      <c r="I22" s="86"/>
      <c r="J22" s="87"/>
      <c r="K22" s="86"/>
      <c r="L22" s="88"/>
      <c r="M22" s="89"/>
      <c r="N22" s="90"/>
      <c r="O22" s="205"/>
      <c r="P22" s="206"/>
      <c r="Q22" s="13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</row>
    <row r="23" spans="1:29" s="80" customFormat="1">
      <c r="A23" s="65">
        <f>A22+0.1</f>
        <v>2.3000000000000003</v>
      </c>
      <c r="B23" s="81"/>
      <c r="C23" s="82"/>
      <c r="D23" s="83"/>
      <c r="E23" s="84"/>
      <c r="F23" s="85"/>
      <c r="G23" s="83"/>
      <c r="H23" s="86"/>
      <c r="I23" s="86"/>
      <c r="J23" s="87"/>
      <c r="K23" s="86"/>
      <c r="L23" s="88"/>
      <c r="M23" s="89"/>
      <c r="N23" s="90"/>
      <c r="O23" s="205"/>
      <c r="P23" s="206"/>
      <c r="Q23" s="13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</row>
    <row r="24" spans="1:29" s="80" customFormat="1">
      <c r="A24" s="65">
        <f>A23+0.1</f>
        <v>2.4000000000000004</v>
      </c>
      <c r="B24" s="81"/>
      <c r="C24" s="82"/>
      <c r="D24" s="83"/>
      <c r="E24" s="84"/>
      <c r="F24" s="85"/>
      <c r="G24" s="83"/>
      <c r="H24" s="86"/>
      <c r="I24" s="86"/>
      <c r="J24" s="87"/>
      <c r="K24" s="86"/>
      <c r="L24" s="88"/>
      <c r="M24" s="89"/>
      <c r="N24" s="90"/>
      <c r="O24" s="205"/>
      <c r="P24" s="206"/>
      <c r="Q24" s="13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</row>
    <row r="25" spans="1:29" s="80" customFormat="1">
      <c r="A25" s="65">
        <f>A24+0.1</f>
        <v>2.5000000000000004</v>
      </c>
      <c r="B25" s="81"/>
      <c r="C25" s="82"/>
      <c r="D25" s="83"/>
      <c r="E25" s="84"/>
      <c r="F25" s="85"/>
      <c r="G25" s="83"/>
      <c r="H25" s="86"/>
      <c r="I25" s="86"/>
      <c r="J25" s="87"/>
      <c r="K25" s="86"/>
      <c r="L25" s="88"/>
      <c r="M25" s="89"/>
      <c r="N25" s="90"/>
      <c r="O25" s="205"/>
      <c r="P25" s="206"/>
      <c r="Q25" s="13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spans="1:29" s="69" customFormat="1" ht="23.1" customHeight="1">
      <c r="A26" s="144"/>
      <c r="B26" s="144"/>
      <c r="C26" s="144"/>
      <c r="D26" s="144"/>
      <c r="E26" s="144"/>
      <c r="F26" s="144"/>
      <c r="G26" s="144"/>
      <c r="H26" s="145"/>
      <c r="I26" s="145"/>
      <c r="J26" s="146"/>
      <c r="K26" s="145">
        <f>SUM(K21:K22)</f>
        <v>0</v>
      </c>
      <c r="L26" s="147"/>
      <c r="M26" s="146"/>
      <c r="N26" s="148" t="e">
        <f>O26/K26</f>
        <v>#DIV/0!</v>
      </c>
      <c r="O26" s="200">
        <f>SUM(P21:P22)</f>
        <v>0</v>
      </c>
      <c r="P26" s="201"/>
      <c r="Q26" s="144"/>
    </row>
    <row r="27" spans="1:29" s="69" customFormat="1" ht="23.1" customHeight="1">
      <c r="A27" s="127">
        <v>3</v>
      </c>
      <c r="B27" s="126" t="s">
        <v>24</v>
      </c>
      <c r="C27" s="127"/>
      <c r="D27" s="127"/>
      <c r="E27" s="127"/>
      <c r="F27" s="127"/>
      <c r="G27" s="127"/>
      <c r="H27" s="128"/>
      <c r="I27" s="128"/>
      <c r="J27" s="129"/>
      <c r="K27" s="128"/>
      <c r="L27" s="130"/>
      <c r="M27" s="129"/>
      <c r="N27" s="129"/>
      <c r="O27" s="187"/>
      <c r="P27" s="188"/>
      <c r="Q27" s="143"/>
    </row>
    <row r="28" spans="1:29" s="80" customFormat="1">
      <c r="A28" s="65">
        <f>A27+0.1</f>
        <v>3.1</v>
      </c>
      <c r="B28" s="71"/>
      <c r="C28" s="72"/>
      <c r="D28" s="73"/>
      <c r="E28" s="72"/>
      <c r="F28" s="74"/>
      <c r="G28" s="73"/>
      <c r="H28" s="75"/>
      <c r="I28" s="75"/>
      <c r="J28" s="76"/>
      <c r="K28" s="75"/>
      <c r="L28" s="95"/>
      <c r="M28" s="77"/>
      <c r="N28" s="78"/>
      <c r="O28" s="205"/>
      <c r="P28" s="206"/>
      <c r="Q28" s="138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</row>
    <row r="29" spans="1:29" s="80" customFormat="1">
      <c r="A29" s="65">
        <f>A28+0.1</f>
        <v>3.2</v>
      </c>
      <c r="B29" s="71"/>
      <c r="C29" s="72"/>
      <c r="D29" s="73"/>
      <c r="E29" s="92"/>
      <c r="F29" s="74"/>
      <c r="G29" s="73"/>
      <c r="H29" s="75"/>
      <c r="I29" s="75"/>
      <c r="J29" s="76"/>
      <c r="K29" s="75"/>
      <c r="L29" s="95"/>
      <c r="M29" s="77"/>
      <c r="N29" s="78"/>
      <c r="O29" s="205"/>
      <c r="P29" s="206"/>
      <c r="Q29" s="140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</row>
    <row r="30" spans="1:29" s="80" customFormat="1">
      <c r="A30" s="65">
        <f>A29+0.1</f>
        <v>3.3000000000000003</v>
      </c>
      <c r="B30" s="71"/>
      <c r="C30" s="72"/>
      <c r="D30" s="73"/>
      <c r="E30" s="92"/>
      <c r="F30" s="74"/>
      <c r="G30" s="73"/>
      <c r="H30" s="75"/>
      <c r="I30" s="75"/>
      <c r="J30" s="76"/>
      <c r="K30" s="75"/>
      <c r="L30" s="95"/>
      <c r="M30" s="77"/>
      <c r="N30" s="78"/>
      <c r="O30" s="205"/>
      <c r="P30" s="206"/>
      <c r="Q30" s="140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</row>
    <row r="31" spans="1:29" s="80" customFormat="1">
      <c r="A31" s="65">
        <f>A30+0.1</f>
        <v>3.4000000000000004</v>
      </c>
      <c r="B31" s="71"/>
      <c r="C31" s="72"/>
      <c r="D31" s="73"/>
      <c r="E31" s="92"/>
      <c r="F31" s="74"/>
      <c r="G31" s="73"/>
      <c r="H31" s="75"/>
      <c r="I31" s="75"/>
      <c r="J31" s="76"/>
      <c r="K31" s="75"/>
      <c r="L31" s="95"/>
      <c r="M31" s="77"/>
      <c r="N31" s="78"/>
      <c r="O31" s="205"/>
      <c r="P31" s="206"/>
      <c r="Q31" s="140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</row>
    <row r="32" spans="1:29" s="80" customFormat="1">
      <c r="A32" s="65">
        <f>A31+0.1</f>
        <v>3.5000000000000004</v>
      </c>
      <c r="B32" s="91"/>
      <c r="C32" s="72"/>
      <c r="D32" s="73"/>
      <c r="E32" s="92"/>
      <c r="F32" s="74"/>
      <c r="G32" s="73"/>
      <c r="H32" s="93"/>
      <c r="I32" s="93"/>
      <c r="J32" s="94"/>
      <c r="K32" s="93"/>
      <c r="L32" s="95"/>
      <c r="M32" s="77"/>
      <c r="N32" s="78"/>
      <c r="O32" s="205"/>
      <c r="P32" s="206"/>
      <c r="Q32" s="140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</row>
    <row r="33" spans="1:29" s="69" customFormat="1" ht="23.1" customHeight="1">
      <c r="A33" s="144"/>
      <c r="B33" s="144"/>
      <c r="C33" s="144"/>
      <c r="D33" s="144"/>
      <c r="E33" s="144"/>
      <c r="F33" s="144"/>
      <c r="G33" s="144"/>
      <c r="H33" s="145"/>
      <c r="I33" s="145"/>
      <c r="J33" s="146"/>
      <c r="K33" s="145">
        <f>SUM(K28:K32)</f>
        <v>0</v>
      </c>
      <c r="L33" s="147"/>
      <c r="M33" s="146"/>
      <c r="N33" s="148">
        <v>0</v>
      </c>
      <c r="O33" s="200">
        <f>SUM(P28:P32)</f>
        <v>0</v>
      </c>
      <c r="P33" s="201"/>
      <c r="Q33" s="144"/>
    </row>
    <row r="34" spans="1:29" s="69" customFormat="1" ht="23.1" customHeight="1">
      <c r="A34" s="151">
        <v>4</v>
      </c>
      <c r="B34" s="126" t="s">
        <v>26</v>
      </c>
      <c r="C34" s="151"/>
      <c r="D34" s="151"/>
      <c r="E34" s="151"/>
      <c r="F34" s="151"/>
      <c r="G34" s="151"/>
      <c r="H34" s="152"/>
      <c r="I34" s="152"/>
      <c r="J34" s="153"/>
      <c r="K34" s="152"/>
      <c r="L34" s="154"/>
      <c r="M34" s="153"/>
      <c r="N34" s="153"/>
      <c r="O34" s="187"/>
      <c r="P34" s="188"/>
      <c r="Q34" s="155"/>
    </row>
    <row r="35" spans="1:29" s="69" customFormat="1" ht="23.1" customHeight="1">
      <c r="A35" s="65">
        <f>A34+0.1</f>
        <v>4.0999999999999996</v>
      </c>
      <c r="B35" s="96"/>
      <c r="C35" s="96"/>
      <c r="D35" s="96"/>
      <c r="E35" s="97"/>
      <c r="F35" s="96"/>
      <c r="G35" s="96"/>
      <c r="H35" s="98"/>
      <c r="I35" s="98"/>
      <c r="J35" s="99"/>
      <c r="K35" s="98"/>
      <c r="L35" s="95"/>
      <c r="M35" s="99"/>
      <c r="N35" s="99"/>
      <c r="O35" s="207"/>
      <c r="P35" s="208"/>
      <c r="Q35" s="141"/>
    </row>
    <row r="36" spans="1:29" s="69" customFormat="1" ht="23.1" customHeight="1">
      <c r="A36" s="65">
        <f>A35+0.1</f>
        <v>4.1999999999999993</v>
      </c>
      <c r="B36" s="122"/>
      <c r="C36" s="122"/>
      <c r="D36" s="122"/>
      <c r="E36" s="123"/>
      <c r="F36" s="122"/>
      <c r="G36" s="122"/>
      <c r="H36" s="124"/>
      <c r="I36" s="124"/>
      <c r="J36" s="125"/>
      <c r="K36" s="124"/>
      <c r="L36" s="88"/>
      <c r="M36" s="125"/>
      <c r="N36" s="125"/>
      <c r="O36" s="207"/>
      <c r="P36" s="208"/>
      <c r="Q36" s="142"/>
    </row>
    <row r="37" spans="1:29" s="69" customFormat="1" ht="23.1" customHeight="1">
      <c r="A37" s="65">
        <f>A36+0.1</f>
        <v>4.2999999999999989</v>
      </c>
      <c r="B37" s="122"/>
      <c r="C37" s="122"/>
      <c r="D37" s="122"/>
      <c r="E37" s="123"/>
      <c r="F37" s="122"/>
      <c r="G37" s="122"/>
      <c r="H37" s="124"/>
      <c r="I37" s="124"/>
      <c r="J37" s="125"/>
      <c r="K37" s="124"/>
      <c r="L37" s="88"/>
      <c r="M37" s="125"/>
      <c r="N37" s="125"/>
      <c r="O37" s="207"/>
      <c r="P37" s="208"/>
      <c r="Q37" s="142"/>
    </row>
    <row r="38" spans="1:29" s="69" customFormat="1" ht="23.1" customHeight="1">
      <c r="A38" s="65">
        <f>A37+0.1</f>
        <v>4.3999999999999986</v>
      </c>
      <c r="B38" s="122"/>
      <c r="C38" s="122"/>
      <c r="D38" s="122"/>
      <c r="E38" s="123"/>
      <c r="F38" s="122"/>
      <c r="G38" s="122"/>
      <c r="H38" s="124"/>
      <c r="I38" s="124"/>
      <c r="J38" s="125"/>
      <c r="K38" s="124"/>
      <c r="L38" s="88"/>
      <c r="M38" s="125"/>
      <c r="N38" s="125"/>
      <c r="O38" s="207"/>
      <c r="P38" s="208"/>
      <c r="Q38" s="142"/>
    </row>
    <row r="39" spans="1:29" s="80" customFormat="1">
      <c r="A39" s="65">
        <f>A38+0.1</f>
        <v>4.4999999999999982</v>
      </c>
      <c r="B39" s="81"/>
      <c r="C39" s="82"/>
      <c r="D39" s="83"/>
      <c r="E39" s="84"/>
      <c r="F39" s="85"/>
      <c r="G39" s="83"/>
      <c r="H39" s="86"/>
      <c r="I39" s="86"/>
      <c r="J39" s="87"/>
      <c r="K39" s="86"/>
      <c r="L39" s="88"/>
      <c r="M39" s="89"/>
      <c r="N39" s="90"/>
      <c r="O39" s="205"/>
      <c r="P39" s="206"/>
      <c r="Q39" s="13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</row>
    <row r="40" spans="1:29" s="69" customFormat="1" ht="23.1" customHeight="1">
      <c r="A40" s="144"/>
      <c r="B40" s="144"/>
      <c r="C40" s="144"/>
      <c r="D40" s="144"/>
      <c r="E40" s="144"/>
      <c r="F40" s="144"/>
      <c r="G40" s="144"/>
      <c r="H40" s="145"/>
      <c r="I40" s="145"/>
      <c r="J40" s="146"/>
      <c r="K40" s="145">
        <f>SUM(K35:K39)</f>
        <v>0</v>
      </c>
      <c r="L40" s="147"/>
      <c r="M40" s="146"/>
      <c r="N40" s="148" t="e">
        <f>O40/K40</f>
        <v>#DIV/0!</v>
      </c>
      <c r="O40" s="200">
        <f>SUM(P35:P39)</f>
        <v>0</v>
      </c>
      <c r="P40" s="201"/>
      <c r="Q40" s="144"/>
    </row>
    <row r="41" spans="1:29" s="69" customFormat="1" ht="23.1" customHeight="1">
      <c r="A41" s="151">
        <v>5</v>
      </c>
      <c r="B41" s="126" t="s">
        <v>25</v>
      </c>
      <c r="C41" s="127"/>
      <c r="D41" s="127"/>
      <c r="E41" s="127"/>
      <c r="F41" s="127"/>
      <c r="G41" s="127"/>
      <c r="H41" s="128"/>
      <c r="I41" s="128"/>
      <c r="J41" s="129"/>
      <c r="K41" s="128"/>
      <c r="L41" s="130"/>
      <c r="M41" s="129"/>
      <c r="N41" s="129"/>
      <c r="O41" s="187"/>
      <c r="P41" s="188"/>
      <c r="Q41" s="143"/>
    </row>
    <row r="42" spans="1:29" s="80" customFormat="1">
      <c r="A42" s="65">
        <f>A41+0.1</f>
        <v>5.0999999999999996</v>
      </c>
      <c r="B42" s="71"/>
      <c r="C42" s="72"/>
      <c r="D42" s="73"/>
      <c r="E42" s="92"/>
      <c r="F42" s="74"/>
      <c r="G42" s="73"/>
      <c r="H42" s="75"/>
      <c r="I42" s="75"/>
      <c r="J42" s="76"/>
      <c r="K42" s="75"/>
      <c r="L42" s="95"/>
      <c r="M42" s="77"/>
      <c r="N42" s="78"/>
      <c r="O42" s="205"/>
      <c r="P42" s="206"/>
      <c r="Q42" s="138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</row>
    <row r="43" spans="1:29" s="80" customFormat="1">
      <c r="A43" s="65">
        <f>A42+0.1</f>
        <v>5.1999999999999993</v>
      </c>
      <c r="B43" s="71"/>
      <c r="C43" s="72"/>
      <c r="D43" s="73"/>
      <c r="E43" s="92"/>
      <c r="F43" s="74"/>
      <c r="G43" s="73"/>
      <c r="H43" s="75"/>
      <c r="I43" s="75"/>
      <c r="J43" s="76"/>
      <c r="K43" s="75"/>
      <c r="L43" s="95"/>
      <c r="M43" s="77"/>
      <c r="N43" s="78"/>
      <c r="O43" s="205"/>
      <c r="P43" s="206"/>
      <c r="Q43" s="138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</row>
    <row r="44" spans="1:29" s="80" customFormat="1">
      <c r="A44" s="65">
        <f>A43+0.1</f>
        <v>5.2999999999999989</v>
      </c>
      <c r="B44" s="71"/>
      <c r="C44" s="72"/>
      <c r="D44" s="73"/>
      <c r="E44" s="92"/>
      <c r="F44" s="74"/>
      <c r="G44" s="73"/>
      <c r="H44" s="75"/>
      <c r="I44" s="75"/>
      <c r="J44" s="76"/>
      <c r="K44" s="75"/>
      <c r="L44" s="95"/>
      <c r="M44" s="77"/>
      <c r="N44" s="78"/>
      <c r="O44" s="205"/>
      <c r="P44" s="206"/>
      <c r="Q44" s="138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</row>
    <row r="45" spans="1:29" s="80" customFormat="1">
      <c r="A45" s="65">
        <f>A44+0.1</f>
        <v>5.3999999999999986</v>
      </c>
      <c r="B45" s="71"/>
      <c r="C45" s="72"/>
      <c r="D45" s="73"/>
      <c r="E45" s="92"/>
      <c r="F45" s="74"/>
      <c r="G45" s="73"/>
      <c r="H45" s="75"/>
      <c r="I45" s="75"/>
      <c r="J45" s="76"/>
      <c r="K45" s="75"/>
      <c r="L45" s="95"/>
      <c r="M45" s="77"/>
      <c r="N45" s="78"/>
      <c r="O45" s="205"/>
      <c r="P45" s="206"/>
      <c r="Q45" s="138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1:29" s="80" customFormat="1">
      <c r="A46" s="65">
        <f>A45+0.1</f>
        <v>5.4999999999999982</v>
      </c>
      <c r="B46" s="71"/>
      <c r="C46" s="72"/>
      <c r="D46" s="73"/>
      <c r="E46" s="92"/>
      <c r="F46" s="74"/>
      <c r="G46" s="73"/>
      <c r="H46" s="75"/>
      <c r="I46" s="75"/>
      <c r="J46" s="76"/>
      <c r="K46" s="75"/>
      <c r="L46" s="95"/>
      <c r="M46" s="77"/>
      <c r="N46" s="78"/>
      <c r="O46" s="205"/>
      <c r="P46" s="206"/>
      <c r="Q46" s="138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</row>
    <row r="47" spans="1:29" s="69" customFormat="1" ht="23.1" customHeight="1">
      <c r="A47" s="144"/>
      <c r="B47" s="144"/>
      <c r="C47" s="144"/>
      <c r="D47" s="144"/>
      <c r="E47" s="144"/>
      <c r="F47" s="144"/>
      <c r="G47" s="144"/>
      <c r="H47" s="145"/>
      <c r="I47" s="145"/>
      <c r="J47" s="146"/>
      <c r="K47" s="145">
        <f>SUM(K42:K46)</f>
        <v>0</v>
      </c>
      <c r="L47" s="147"/>
      <c r="M47" s="146"/>
      <c r="N47" s="148" t="e">
        <f>O47/K47</f>
        <v>#DIV/0!</v>
      </c>
      <c r="O47" s="200">
        <f>SUM(P42:P46)</f>
        <v>0</v>
      </c>
      <c r="P47" s="201"/>
      <c r="Q47" s="144"/>
    </row>
    <row r="48" spans="1:29" s="19" customFormat="1" ht="24.6" customHeight="1">
      <c r="A48" s="20"/>
      <c r="B48" s="41"/>
      <c r="C48" s="20"/>
      <c r="D48" s="20"/>
      <c r="E48" s="20"/>
      <c r="F48" s="184" t="s">
        <v>19</v>
      </c>
      <c r="G48" s="21"/>
      <c r="H48" s="21"/>
      <c r="I48" s="21"/>
      <c r="J48" s="21"/>
      <c r="K48" s="149">
        <f>K19+K26+K33+K40+K47</f>
        <v>0</v>
      </c>
      <c r="L48" s="22"/>
      <c r="M48" s="23"/>
      <c r="N48" s="23"/>
      <c r="O48" s="23"/>
      <c r="P48" s="149">
        <f>O19+O26+O33+O40+O47</f>
        <v>0</v>
      </c>
      <c r="Q48" s="2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</row>
    <row r="49" spans="1:29" s="19" customFormat="1" ht="20.100000000000001" customHeight="1">
      <c r="A49" s="20"/>
      <c r="B49" s="41"/>
      <c r="C49" s="20"/>
      <c r="D49" s="20"/>
      <c r="E49" s="20"/>
      <c r="F49" s="41"/>
      <c r="G49" s="21"/>
      <c r="H49" s="54"/>
      <c r="I49" s="54"/>
      <c r="J49" s="54"/>
      <c r="K49" s="54"/>
      <c r="L49" s="22"/>
      <c r="M49" s="23"/>
      <c r="N49" s="23"/>
      <c r="O49" s="23"/>
      <c r="P49" s="23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</row>
    <row r="50" spans="1:29" s="19" customFormat="1" ht="26.25">
      <c r="A50" s="20"/>
      <c r="B50" s="41"/>
      <c r="C50" s="20"/>
      <c r="D50" s="20"/>
      <c r="E50" s="20"/>
      <c r="F50" s="117" t="s">
        <v>1</v>
      </c>
      <c r="G50" s="21"/>
      <c r="H50" s="54"/>
      <c r="I50" s="54"/>
      <c r="J50" s="54"/>
      <c r="K50" s="149">
        <f>C9+K48</f>
        <v>0</v>
      </c>
      <c r="L50" s="22"/>
      <c r="M50" s="23"/>
      <c r="N50" s="23"/>
      <c r="O50" s="23"/>
      <c r="P50" s="23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s="3" customFormat="1" ht="13.15" customHeight="1" thickBot="1">
      <c r="A51" s="4"/>
      <c r="B51" s="56"/>
      <c r="C51" s="4"/>
      <c r="D51" s="4"/>
      <c r="E51" s="4"/>
      <c r="F51" s="56"/>
      <c r="G51" s="5"/>
      <c r="H51" s="57"/>
      <c r="I51" s="6"/>
      <c r="J51" s="6"/>
      <c r="K51" s="6"/>
      <c r="L51" s="2"/>
      <c r="M51" s="2"/>
      <c r="N51" s="2"/>
      <c r="O51" s="2"/>
      <c r="P51" s="2"/>
      <c r="Q51" s="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s="3" customFormat="1" ht="26.25" customHeight="1">
      <c r="A52" s="4"/>
      <c r="B52" s="56"/>
      <c r="C52" s="4"/>
      <c r="D52" s="4"/>
      <c r="E52" s="4"/>
      <c r="F52" s="58"/>
      <c r="G52" s="35"/>
      <c r="H52" s="59"/>
      <c r="I52" s="118"/>
      <c r="J52" s="119"/>
      <c r="K52" s="2"/>
      <c r="L52" s="2"/>
      <c r="M52" s="2"/>
      <c r="N52" s="60"/>
      <c r="O52" s="60"/>
      <c r="P52" s="2"/>
      <c r="Q52" s="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s="3" customFormat="1" ht="20.100000000000001" customHeight="1">
      <c r="A53" s="2"/>
      <c r="B53" s="7"/>
      <c r="C53" s="120"/>
      <c r="D53" s="120"/>
      <c r="E53" s="120"/>
      <c r="F53" s="108" t="s">
        <v>21</v>
      </c>
      <c r="G53" s="5"/>
      <c r="H53" s="64" t="s">
        <v>27</v>
      </c>
      <c r="I53" s="109"/>
      <c r="J53" s="110" t="s">
        <v>28</v>
      </c>
      <c r="K53" s="2"/>
      <c r="L53" s="2"/>
      <c r="M53" s="2"/>
      <c r="N53" s="60"/>
      <c r="O53" s="60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s="3" customFormat="1" ht="20.100000000000001" customHeight="1">
      <c r="A54" s="2"/>
      <c r="B54" s="7"/>
      <c r="C54" s="120"/>
      <c r="D54" s="120"/>
      <c r="E54" s="120"/>
      <c r="F54" s="121" t="s">
        <v>22</v>
      </c>
      <c r="G54" s="100"/>
      <c r="H54" s="101">
        <f>K19</f>
        <v>0</v>
      </c>
      <c r="I54" s="102"/>
      <c r="J54" s="103">
        <f>COUNTIF($L$13:$L$47,"APPROVED")</f>
        <v>0</v>
      </c>
      <c r="K54" s="2"/>
      <c r="L54" s="2"/>
      <c r="M54" s="2"/>
      <c r="N54" s="60"/>
      <c r="O54" s="60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s="3" customFormat="1" ht="23.25">
      <c r="A55" s="2"/>
      <c r="B55" s="7"/>
      <c r="C55" s="120"/>
      <c r="D55" s="120"/>
      <c r="E55" s="120"/>
      <c r="F55" s="121" t="s">
        <v>23</v>
      </c>
      <c r="G55" s="100"/>
      <c r="H55" s="101">
        <f>K26</f>
        <v>0</v>
      </c>
      <c r="I55" s="102"/>
      <c r="J55" s="103">
        <f>COUNTIF($L$13:$L$47,"SS")</f>
        <v>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s="3" customFormat="1" ht="20.100000000000001" customHeight="1">
      <c r="A56" s="2"/>
      <c r="B56" s="7"/>
      <c r="C56" s="8"/>
      <c r="D56" s="8"/>
      <c r="E56" s="8"/>
      <c r="F56" s="104" t="s">
        <v>24</v>
      </c>
      <c r="G56" s="100"/>
      <c r="H56" s="101">
        <f>K33</f>
        <v>0</v>
      </c>
      <c r="I56" s="105"/>
      <c r="J56" s="103">
        <f>COUNTIF($L$13:$L$47,"PACNS")</f>
        <v>0</v>
      </c>
      <c r="K56" s="1"/>
      <c r="L56" s="1"/>
      <c r="M56" s="1"/>
      <c r="N56" s="2"/>
      <c r="O56" s="2"/>
      <c r="P56" s="2"/>
      <c r="Q56" s="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s="3" customFormat="1" ht="20.100000000000001" customHeight="1">
      <c r="A57" s="2"/>
      <c r="B57" s="7"/>
      <c r="C57" s="8"/>
      <c r="D57" s="8"/>
      <c r="E57" s="8"/>
      <c r="F57" s="104" t="s">
        <v>26</v>
      </c>
      <c r="G57" s="106"/>
      <c r="H57" s="101">
        <f>K40</f>
        <v>0</v>
      </c>
      <c r="I57" s="105"/>
      <c r="J57" s="103">
        <f>COUNTIF($L$13:$L$47,"PP")+COUNTIF($L$13:$L$47,"PPR")</f>
        <v>0</v>
      </c>
      <c r="K57" s="1"/>
      <c r="L57" s="1"/>
      <c r="M57" s="1"/>
      <c r="N57" s="2"/>
      <c r="O57" s="2"/>
      <c r="P57" s="2"/>
      <c r="Q57" s="9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s="3" customFormat="1" ht="20.100000000000001" customHeight="1">
      <c r="A58" s="2"/>
      <c r="B58" s="7"/>
      <c r="C58" s="8"/>
      <c r="D58" s="8"/>
      <c r="E58" s="8"/>
      <c r="F58" s="104" t="s">
        <v>25</v>
      </c>
      <c r="G58" s="106"/>
      <c r="H58" s="101">
        <f>K47</f>
        <v>0</v>
      </c>
      <c r="I58" s="105"/>
      <c r="J58" s="107">
        <f>COUNTIF($L$13:$L$47,"CANCELLED")</f>
        <v>0</v>
      </c>
      <c r="K58" s="1"/>
      <c r="L58" s="1"/>
      <c r="M58" s="1"/>
      <c r="N58" s="2"/>
      <c r="O58" s="2"/>
      <c r="P58" s="2"/>
      <c r="Q58" s="9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s="3" customFormat="1" ht="20.100000000000001" customHeight="1" thickBot="1">
      <c r="A59" s="2"/>
      <c r="B59" s="7"/>
      <c r="C59" s="8"/>
      <c r="D59" s="8"/>
      <c r="E59" s="8"/>
      <c r="F59" s="36" t="s">
        <v>31</v>
      </c>
      <c r="G59" s="61"/>
      <c r="H59" s="10">
        <f>SUM(H54:H57)</f>
        <v>0</v>
      </c>
      <c r="I59" s="1"/>
      <c r="J59" s="39">
        <f>SUM(J54:J57)</f>
        <v>0</v>
      </c>
      <c r="K59" s="1"/>
      <c r="L59" s="1"/>
      <c r="M59" s="1"/>
      <c r="N59" s="2"/>
      <c r="O59" s="2"/>
      <c r="P59" s="2"/>
      <c r="Q59" s="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s="3" customFormat="1" ht="20.100000000000001" customHeight="1" thickTop="1" thickBot="1">
      <c r="A60" s="2"/>
      <c r="B60" s="7"/>
      <c r="C60" s="8"/>
      <c r="D60" s="8"/>
      <c r="E60" s="8"/>
      <c r="F60" s="37"/>
      <c r="G60" s="62"/>
      <c r="H60" s="156"/>
      <c r="I60" s="38"/>
      <c r="J60" s="157"/>
      <c r="K60" s="1"/>
      <c r="L60" s="1"/>
      <c r="M60" s="1"/>
      <c r="N60" s="2"/>
      <c r="O60" s="2"/>
      <c r="P60" s="2"/>
      <c r="Q60" s="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s="3" customFormat="1" ht="20.100000000000001" customHeight="1">
      <c r="A61" s="2"/>
      <c r="B61" s="7"/>
      <c r="C61" s="8"/>
      <c r="D61" s="8"/>
      <c r="E61" s="8"/>
      <c r="F61" s="158"/>
      <c r="G61" s="159"/>
      <c r="H61" s="59"/>
      <c r="I61" s="160"/>
      <c r="J61" s="160"/>
      <c r="K61" s="1"/>
      <c r="L61" s="1"/>
      <c r="M61" s="190"/>
      <c r="N61" s="190"/>
      <c r="O61" s="190"/>
      <c r="P61" s="190"/>
      <c r="Q61" s="190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s="19" customFormat="1" ht="26.25">
      <c r="A62" s="20"/>
      <c r="B62" s="41"/>
      <c r="C62" s="20"/>
      <c r="D62" s="20"/>
      <c r="E62" s="20"/>
      <c r="F62" s="55"/>
      <c r="G62" s="21"/>
      <c r="H62" s="54"/>
      <c r="I62" s="54"/>
      <c r="J62" s="54"/>
      <c r="K62" s="54"/>
      <c r="L62" s="22"/>
      <c r="Q62" s="2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</row>
    <row r="63" spans="1:29" s="19" customFormat="1" ht="20.100000000000001" customHeight="1">
      <c r="B63" s="23"/>
      <c r="C63" s="25"/>
      <c r="D63" s="25"/>
      <c r="E63" s="25"/>
      <c r="F63" s="28"/>
      <c r="G63" s="63"/>
      <c r="H63" s="23"/>
      <c r="I63" s="26"/>
      <c r="J63" s="26"/>
      <c r="K63" s="21"/>
      <c r="L63" s="21"/>
      <c r="M63" s="21"/>
      <c r="N63" s="21"/>
      <c r="O63" s="21"/>
      <c r="P63" s="21"/>
      <c r="Q63" s="27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</row>
    <row r="64" spans="1:29" s="19" customFormat="1" ht="20.100000000000001" customHeight="1">
      <c r="B64" s="24"/>
      <c r="C64" s="25"/>
      <c r="D64" s="25"/>
      <c r="E64" s="25"/>
      <c r="F64" s="28"/>
      <c r="G64" s="63"/>
      <c r="H64" s="23"/>
      <c r="I64" s="26"/>
      <c r="J64" s="26"/>
      <c r="K64" s="21"/>
      <c r="L64" s="21"/>
      <c r="M64" s="21"/>
      <c r="N64" s="21"/>
      <c r="O64" s="21"/>
      <c r="P64" s="21"/>
      <c r="Q64" s="27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</row>
    <row r="65" spans="2:16" s="30" customFormat="1" ht="23.25">
      <c r="B65" s="24"/>
      <c r="C65" s="25"/>
      <c r="D65" s="25"/>
      <c r="E65" s="25"/>
      <c r="F65" s="28"/>
      <c r="G65" s="63"/>
      <c r="H65" s="29"/>
      <c r="I65" s="29"/>
      <c r="J65" s="29"/>
      <c r="K65" s="29"/>
      <c r="L65" s="29"/>
      <c r="M65" s="29"/>
      <c r="N65" s="29"/>
      <c r="O65" s="29"/>
      <c r="P65" s="29"/>
    </row>
    <row r="66" spans="2:16" s="30" customFormat="1" ht="25.5">
      <c r="B66" s="24"/>
      <c r="C66" s="25"/>
      <c r="D66" s="25"/>
      <c r="E66" s="25"/>
      <c r="F66" s="28"/>
      <c r="G66" s="63"/>
      <c r="H66" s="29"/>
      <c r="I66" s="29"/>
      <c r="J66" s="31"/>
      <c r="K66" s="29"/>
      <c r="L66" s="29"/>
      <c r="M66" s="29"/>
      <c r="N66" s="29"/>
      <c r="O66" s="29"/>
      <c r="P66" s="29"/>
    </row>
    <row r="67" spans="2:16" s="30" customFormat="1" ht="23.25">
      <c r="B67" s="24"/>
      <c r="C67" s="25"/>
      <c r="D67" s="25"/>
      <c r="E67" s="25"/>
      <c r="F67" s="28"/>
      <c r="G67" s="63"/>
      <c r="H67" s="29"/>
      <c r="I67" s="29"/>
      <c r="J67" s="29"/>
      <c r="K67" s="29"/>
      <c r="L67" s="29"/>
      <c r="M67" s="29"/>
      <c r="N67" s="29"/>
      <c r="O67" s="29"/>
      <c r="P67" s="29"/>
    </row>
    <row r="68" spans="2:16" s="30" customFormat="1" ht="23.25">
      <c r="B68" s="24"/>
      <c r="C68" s="25"/>
      <c r="D68" s="25"/>
      <c r="E68" s="25"/>
      <c r="F68" s="28"/>
      <c r="G68" s="63"/>
      <c r="H68" s="29"/>
      <c r="I68" s="29"/>
      <c r="J68" s="29"/>
      <c r="K68" s="29"/>
      <c r="L68" s="29"/>
      <c r="M68" s="29"/>
      <c r="N68" s="29"/>
      <c r="O68" s="29"/>
      <c r="P68" s="29"/>
    </row>
    <row r="69" spans="2:16" s="30" customFormat="1" ht="23.25">
      <c r="B69" s="24"/>
      <c r="C69" s="25"/>
      <c r="D69" s="25"/>
      <c r="E69" s="25"/>
      <c r="F69" s="28"/>
      <c r="G69" s="63"/>
      <c r="H69" s="29"/>
      <c r="I69" s="29"/>
      <c r="J69" s="29"/>
      <c r="K69" s="29"/>
      <c r="L69" s="29"/>
      <c r="M69" s="29"/>
      <c r="N69" s="29"/>
      <c r="O69" s="29"/>
      <c r="P69" s="29"/>
    </row>
    <row r="70" spans="2:16" s="30" customFormat="1" ht="23.25">
      <c r="B70" s="24"/>
      <c r="C70" s="25"/>
      <c r="D70" s="25"/>
      <c r="E70" s="25"/>
      <c r="F70" s="28"/>
      <c r="G70" s="63"/>
      <c r="H70" s="29"/>
      <c r="I70" s="29"/>
      <c r="J70" s="29"/>
      <c r="K70" s="29"/>
      <c r="L70" s="29"/>
      <c r="M70" s="29"/>
      <c r="N70" s="29"/>
      <c r="O70" s="29"/>
      <c r="P70" s="29"/>
    </row>
    <row r="71" spans="2:16" s="30" customFormat="1" ht="25.5">
      <c r="B71" s="24"/>
      <c r="C71" s="25"/>
      <c r="D71" s="25"/>
      <c r="E71" s="25"/>
      <c r="F71" s="28"/>
      <c r="G71" s="63"/>
      <c r="H71" s="29"/>
      <c r="I71" s="29"/>
      <c r="J71" s="31"/>
      <c r="K71" s="29"/>
      <c r="L71" s="29"/>
      <c r="M71" s="29"/>
      <c r="N71" s="29"/>
      <c r="O71" s="29"/>
      <c r="P71" s="29"/>
    </row>
    <row r="72" spans="2:16" s="30" customFormat="1" ht="23.25">
      <c r="B72" s="24"/>
      <c r="C72" s="25"/>
      <c r="D72" s="25"/>
      <c r="E72" s="25"/>
      <c r="F72" s="28"/>
      <c r="G72" s="63"/>
      <c r="H72" s="29"/>
      <c r="I72" s="29"/>
      <c r="J72" s="29"/>
      <c r="K72" s="29"/>
      <c r="L72" s="29"/>
      <c r="M72" s="29"/>
      <c r="N72" s="29"/>
      <c r="O72" s="29"/>
      <c r="P72" s="29"/>
    </row>
    <row r="73" spans="2:16" s="30" customFormat="1" ht="23.25">
      <c r="B73" s="24"/>
      <c r="C73" s="25"/>
      <c r="D73" s="25"/>
      <c r="E73" s="25"/>
      <c r="F73" s="28"/>
      <c r="G73" s="63"/>
      <c r="H73" s="29"/>
      <c r="I73" s="29"/>
      <c r="J73" s="29"/>
      <c r="K73" s="29"/>
      <c r="L73" s="29"/>
      <c r="M73" s="29"/>
      <c r="N73" s="29"/>
      <c r="O73" s="29"/>
      <c r="P73" s="29"/>
    </row>
    <row r="74" spans="2:16" s="30" customFormat="1" ht="23.25">
      <c r="H74" s="29"/>
      <c r="I74" s="29"/>
      <c r="J74" s="29"/>
      <c r="K74" s="29"/>
      <c r="L74" s="29"/>
      <c r="M74" s="29"/>
      <c r="N74" s="29"/>
      <c r="O74" s="29"/>
      <c r="P74" s="29"/>
    </row>
    <row r="75" spans="2:16" s="30" customFormat="1" ht="23.25">
      <c r="B75" s="24"/>
      <c r="H75" s="29"/>
      <c r="I75" s="29"/>
      <c r="J75" s="29"/>
      <c r="K75" s="29"/>
      <c r="L75" s="29"/>
      <c r="M75" s="29"/>
      <c r="N75" s="29"/>
      <c r="O75" s="29"/>
      <c r="P75" s="29"/>
    </row>
    <row r="76" spans="2:16" s="30" customFormat="1" ht="23.25">
      <c r="B76" s="24"/>
      <c r="H76" s="29"/>
      <c r="I76" s="29"/>
      <c r="J76" s="29"/>
      <c r="K76" s="29"/>
      <c r="L76" s="29"/>
      <c r="M76" s="29"/>
      <c r="N76" s="29"/>
      <c r="O76" s="29"/>
      <c r="P76" s="29"/>
    </row>
    <row r="77" spans="2:16" s="30" customFormat="1" ht="23.25">
      <c r="B77" s="24"/>
      <c r="H77" s="29"/>
      <c r="I77" s="29"/>
      <c r="J77" s="29"/>
      <c r="K77" s="29"/>
      <c r="L77" s="29"/>
      <c r="M77" s="29"/>
      <c r="N77" s="29"/>
      <c r="O77" s="29"/>
      <c r="P77" s="29"/>
    </row>
    <row r="78" spans="2:16" s="30" customFormat="1" ht="23.25">
      <c r="B78" s="24"/>
      <c r="H78" s="29"/>
      <c r="I78" s="29"/>
      <c r="J78" s="29"/>
      <c r="K78" s="29"/>
      <c r="L78" s="29"/>
      <c r="M78" s="29"/>
      <c r="N78" s="29"/>
      <c r="O78" s="29"/>
      <c r="P78" s="29"/>
    </row>
    <row r="79" spans="2:16" s="30" customFormat="1" ht="23.25">
      <c r="B79" s="24"/>
      <c r="H79" s="29"/>
      <c r="I79" s="29"/>
      <c r="J79" s="29"/>
      <c r="K79" s="29"/>
      <c r="L79" s="29"/>
      <c r="M79" s="29"/>
      <c r="N79" s="29"/>
      <c r="O79" s="29"/>
      <c r="P79" s="29"/>
    </row>
    <row r="80" spans="2:16" s="30" customFormat="1" ht="23.25">
      <c r="B80" s="24"/>
      <c r="H80" s="29"/>
      <c r="I80" s="29"/>
      <c r="J80" s="29"/>
      <c r="K80" s="29"/>
      <c r="L80" s="29"/>
      <c r="M80" s="29"/>
      <c r="N80" s="29"/>
      <c r="O80" s="29"/>
      <c r="P80" s="29"/>
    </row>
    <row r="81" spans="2:16" s="30" customFormat="1" ht="23.25">
      <c r="B81" s="24"/>
      <c r="H81" s="29"/>
      <c r="I81" s="29"/>
      <c r="J81" s="29"/>
      <c r="K81" s="29"/>
      <c r="L81" s="29"/>
      <c r="M81" s="29"/>
      <c r="N81" s="29"/>
      <c r="O81" s="29"/>
      <c r="P81" s="29"/>
    </row>
    <row r="82" spans="2:16" s="30" customFormat="1" ht="23.25">
      <c r="B82" s="24"/>
      <c r="H82" s="29"/>
      <c r="I82" s="29"/>
      <c r="J82" s="29"/>
      <c r="K82" s="29"/>
      <c r="L82" s="29"/>
      <c r="M82" s="29"/>
      <c r="N82" s="29"/>
      <c r="O82" s="29"/>
      <c r="P82" s="29"/>
    </row>
    <row r="83" spans="2:16" s="30" customFormat="1" ht="23.25">
      <c r="B83" s="24"/>
      <c r="H83" s="29"/>
      <c r="I83" s="29"/>
      <c r="J83" s="29"/>
      <c r="K83" s="29"/>
      <c r="L83" s="29"/>
      <c r="M83" s="29"/>
      <c r="N83" s="29"/>
      <c r="O83" s="29"/>
      <c r="P83" s="29"/>
    </row>
    <row r="84" spans="2:16" s="30" customFormat="1" ht="23.25">
      <c r="B84" s="24"/>
      <c r="H84" s="29"/>
      <c r="I84" s="29"/>
      <c r="J84" s="29"/>
      <c r="K84" s="29"/>
      <c r="L84" s="29"/>
      <c r="M84" s="29"/>
      <c r="N84" s="29"/>
      <c r="O84" s="29"/>
      <c r="P84" s="29"/>
    </row>
    <row r="85" spans="2:16" s="30" customFormat="1" ht="23.25">
      <c r="B85" s="32"/>
      <c r="C85" s="32"/>
      <c r="D85" s="32"/>
      <c r="E85" s="32"/>
      <c r="F85" s="32"/>
      <c r="H85" s="29"/>
      <c r="I85" s="29"/>
      <c r="J85" s="29"/>
      <c r="K85" s="29"/>
      <c r="L85" s="29"/>
      <c r="M85" s="29"/>
      <c r="N85" s="29"/>
      <c r="O85" s="29"/>
      <c r="P85" s="29"/>
    </row>
    <row r="86" spans="2:16" s="30" customFormat="1" ht="23.25">
      <c r="B86" s="32"/>
      <c r="C86" s="32"/>
      <c r="D86" s="32"/>
      <c r="E86" s="32"/>
      <c r="F86" s="32"/>
      <c r="H86" s="29"/>
      <c r="I86" s="29"/>
      <c r="J86" s="29"/>
      <c r="K86" s="29"/>
      <c r="L86" s="29"/>
      <c r="M86" s="29"/>
      <c r="N86" s="29"/>
      <c r="O86" s="29"/>
      <c r="P86" s="29"/>
    </row>
    <row r="87" spans="2:16" s="30" customFormat="1" ht="23.25">
      <c r="B87" s="32"/>
      <c r="C87" s="32"/>
      <c r="D87" s="32"/>
      <c r="E87" s="32"/>
      <c r="F87" s="32"/>
      <c r="H87" s="29"/>
      <c r="I87" s="29"/>
      <c r="J87" s="29"/>
      <c r="K87" s="29"/>
      <c r="L87" s="29"/>
      <c r="M87" s="29"/>
      <c r="N87" s="29"/>
      <c r="O87" s="29"/>
      <c r="P87" s="29"/>
    </row>
    <row r="88" spans="2:16" s="30" customFormat="1" ht="23.25">
      <c r="B88" s="32"/>
      <c r="C88" s="32"/>
      <c r="D88" s="32"/>
      <c r="E88" s="32"/>
      <c r="F88" s="32"/>
      <c r="H88" s="29"/>
      <c r="I88" s="29"/>
      <c r="J88" s="29"/>
      <c r="K88" s="29"/>
      <c r="L88" s="29"/>
      <c r="M88" s="29"/>
      <c r="N88" s="29"/>
      <c r="O88" s="29"/>
      <c r="P88" s="29"/>
    </row>
    <row r="89" spans="2:16" s="30" customFormat="1" ht="23.25">
      <c r="B89" s="32"/>
      <c r="C89" s="32"/>
      <c r="D89" s="32"/>
      <c r="E89" s="32"/>
      <c r="F89" s="32"/>
      <c r="H89" s="29"/>
      <c r="I89" s="29"/>
      <c r="J89" s="29"/>
      <c r="K89" s="29"/>
      <c r="L89" s="29"/>
      <c r="M89" s="29"/>
      <c r="N89" s="29"/>
      <c r="O89" s="29"/>
      <c r="P89" s="29"/>
    </row>
    <row r="90" spans="2:16" s="14" customFormat="1">
      <c r="B90" s="33"/>
      <c r="C90" s="33"/>
      <c r="D90" s="33"/>
      <c r="E90" s="33"/>
      <c r="F90" s="33"/>
      <c r="H90" s="34"/>
      <c r="I90" s="34"/>
      <c r="J90" s="34"/>
      <c r="K90" s="34"/>
      <c r="L90" s="34"/>
      <c r="M90" s="34"/>
      <c r="N90" s="34"/>
      <c r="O90" s="34"/>
      <c r="P90" s="34"/>
    </row>
    <row r="91" spans="2:16" s="14" customFormat="1">
      <c r="B91" s="33"/>
      <c r="C91" s="33"/>
      <c r="D91" s="33"/>
      <c r="E91" s="33"/>
      <c r="F91" s="33"/>
      <c r="H91" s="34"/>
      <c r="I91" s="34"/>
      <c r="J91" s="34"/>
      <c r="K91" s="34"/>
      <c r="L91" s="34"/>
      <c r="M91" s="34"/>
      <c r="N91" s="34"/>
      <c r="O91" s="34"/>
      <c r="P91" s="34"/>
    </row>
    <row r="92" spans="2:16" s="14" customFormat="1">
      <c r="B92" s="33"/>
      <c r="C92" s="33"/>
      <c r="D92" s="33"/>
      <c r="E92" s="33"/>
      <c r="F92" s="33"/>
      <c r="H92" s="34"/>
      <c r="I92" s="34"/>
      <c r="J92" s="34"/>
      <c r="K92" s="34"/>
      <c r="L92" s="34"/>
      <c r="M92" s="34"/>
      <c r="N92" s="34"/>
      <c r="O92" s="34"/>
      <c r="P92" s="34"/>
    </row>
    <row r="93" spans="2:16" s="14" customFormat="1">
      <c r="B93" s="33"/>
      <c r="C93" s="33"/>
      <c r="D93" s="33"/>
      <c r="E93" s="33"/>
      <c r="F93" s="33"/>
      <c r="H93" s="34"/>
      <c r="I93" s="34"/>
      <c r="J93" s="34"/>
      <c r="K93" s="34"/>
      <c r="L93" s="34"/>
      <c r="M93" s="34"/>
      <c r="N93" s="34"/>
      <c r="O93" s="34"/>
      <c r="P93" s="34"/>
    </row>
    <row r="94" spans="2:16" s="14" customFormat="1">
      <c r="B94" s="33"/>
      <c r="C94" s="33"/>
      <c r="D94" s="33"/>
      <c r="E94" s="33"/>
      <c r="F94" s="33"/>
      <c r="H94" s="34"/>
      <c r="I94" s="34"/>
      <c r="J94" s="34"/>
      <c r="K94" s="34"/>
      <c r="L94" s="34"/>
      <c r="M94" s="34"/>
      <c r="N94" s="34"/>
      <c r="O94" s="34"/>
      <c r="P94" s="34"/>
    </row>
    <row r="95" spans="2:16" s="14" customFormat="1">
      <c r="B95" s="33"/>
      <c r="C95" s="33"/>
      <c r="D95" s="33"/>
      <c r="E95" s="33"/>
      <c r="F95" s="33"/>
      <c r="H95" s="34"/>
      <c r="I95" s="34"/>
      <c r="J95" s="34"/>
      <c r="K95" s="34"/>
      <c r="L95" s="34"/>
      <c r="M95" s="34"/>
      <c r="N95" s="34"/>
      <c r="O95" s="34"/>
      <c r="P95" s="34"/>
    </row>
  </sheetData>
  <mergeCells count="50">
    <mergeCell ref="O43:P43"/>
    <mergeCell ref="O32:P32"/>
    <mergeCell ref="O33:P33"/>
    <mergeCell ref="O47:P47"/>
    <mergeCell ref="O40:P40"/>
    <mergeCell ref="O34:P34"/>
    <mergeCell ref="O35:P35"/>
    <mergeCell ref="O36:P36"/>
    <mergeCell ref="O44:P44"/>
    <mergeCell ref="O45:P45"/>
    <mergeCell ref="O46:P46"/>
    <mergeCell ref="O37:P37"/>
    <mergeCell ref="O38:P38"/>
    <mergeCell ref="O39:P39"/>
    <mergeCell ref="O41:P41"/>
    <mergeCell ref="O42:P42"/>
    <mergeCell ref="O18:P18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2:P12"/>
    <mergeCell ref="O14:P14"/>
    <mergeCell ref="O15:P15"/>
    <mergeCell ref="O16:P16"/>
    <mergeCell ref="O17:P17"/>
    <mergeCell ref="Q11:Q12"/>
    <mergeCell ref="O13:P13"/>
    <mergeCell ref="A5:Q5"/>
    <mergeCell ref="M61:Q61"/>
    <mergeCell ref="A6:Q6"/>
    <mergeCell ref="A11:A12"/>
    <mergeCell ref="B11:B12"/>
    <mergeCell ref="C11:D11"/>
    <mergeCell ref="F11:F12"/>
    <mergeCell ref="G11:H11"/>
    <mergeCell ref="L11:M11"/>
    <mergeCell ref="N11:P11"/>
    <mergeCell ref="O19:P19"/>
    <mergeCell ref="N7:O7"/>
    <mergeCell ref="N8:O8"/>
    <mergeCell ref="N9:O9"/>
  </mergeCells>
  <dataValidations count="1">
    <dataValidation type="list" allowBlank="1" showInputMessage="1" showErrorMessage="1" sqref="L14:L17 L21 L28:L31 L35:L38 L42:L46">
      <formula1>"PP,PPR,PACNS,SS,APPROVED,CANCELLED"</formula1>
    </dataValidation>
  </dataValidations>
  <printOptions horizontalCentered="1"/>
  <pageMargins left="0.39370078740157499" right="0.39370078740157499" top="0.511811023622047" bottom="0.39370078740157499" header="0.31496062992126" footer="0.31496062992126"/>
  <pageSetup paperSize="8" scale="56" fitToHeight="0" orientation="landscape" r:id="rId1"/>
  <headerFooter>
    <oddFooter>&amp;CPage &amp;P of &amp;N&amp;R&amp;"Angsana New,Regular"&amp;14FM-QS-37.1, 21/06/22_PACNS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VO-status</vt:lpstr>
      <vt:lpstr>'VO-status'!Print_Area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PatchaneeN</dc:creator>
  <cp:lastModifiedBy>Thitaree</cp:lastModifiedBy>
  <cp:lastPrinted>2022-06-21T06:24:24Z</cp:lastPrinted>
  <dcterms:created xsi:type="dcterms:W3CDTF">2009-08-25T08:31:26Z</dcterms:created>
  <dcterms:modified xsi:type="dcterms:W3CDTF">2022-06-21T06:24:40Z</dcterms:modified>
</cp:coreProperties>
</file>